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ushcliffeborough-my.sharepoint.com/personal/imeader_rushcliffe_gov_uk/Documents/Documents/1. Web docs/1. RBC/"/>
    </mc:Choice>
  </mc:AlternateContent>
  <xr:revisionPtr revIDLastSave="0" documentId="8_{8141C653-66CE-45D9-ADA1-1F898ADB627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alculation" sheetId="1" r:id="rId1"/>
    <sheet name="Input data" sheetId="2" state="hidden" r:id="rId2"/>
    <sheet name="Password" sheetId="3" state="hidden" r:id="rId3"/>
  </sheets>
  <definedNames>
    <definedName name="_xlnm._FilterDatabase" localSheetId="1" hidden="1">'Input data'!$B$1:$D$58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2" l="1"/>
  <c r="B52" i="2"/>
  <c r="B11" i="1" l="1"/>
  <c r="B21" i="1"/>
  <c r="B18" i="1" l="1"/>
  <c r="B13" i="1" l="1"/>
  <c r="B17" i="1" s="1"/>
  <c r="B19" i="1" l="1"/>
  <c r="B23" i="1" s="1"/>
</calcChain>
</file>

<file path=xl/sharedStrings.xml><?xml version="1.0" encoding="utf-8"?>
<sst xmlns="http://schemas.openxmlformats.org/spreadsheetml/2006/main" count="141" uniqueCount="138">
  <si>
    <t>Total Parish Expenditure</t>
  </si>
  <si>
    <t>Less Expected Parish Income</t>
  </si>
  <si>
    <t>Total Expenditure Requirement</t>
  </si>
  <si>
    <t>Calculation of tax payable on a band D Property</t>
  </si>
  <si>
    <t>This is the % increase/decrease on a Band D charge that will be shown on the Council Tax Bill</t>
  </si>
  <si>
    <t>This is the charge per Band D property in your Parish</t>
  </si>
  <si>
    <t>PARISH/AREA</t>
  </si>
  <si>
    <t>ASLOCKTON</t>
  </si>
  <si>
    <t>BARTON-IN-FABIS</t>
  </si>
  <si>
    <t>BRADMORE</t>
  </si>
  <si>
    <t>BUNNY</t>
  </si>
  <si>
    <t>CAR COLSTON</t>
  </si>
  <si>
    <t>CLIPSTON</t>
  </si>
  <si>
    <t>COLSTON BASSETT</t>
  </si>
  <si>
    <t>COSTOCK</t>
  </si>
  <si>
    <t>COTGRAVE</t>
  </si>
  <si>
    <t>CROPWELL BISHOP</t>
  </si>
  <si>
    <t>CROPWELL BUTLER</t>
  </si>
  <si>
    <t>EAST BRIDGFORD</t>
  </si>
  <si>
    <t>EAST LEAKE</t>
  </si>
  <si>
    <t>ELTON-ON-THE-HILL</t>
  </si>
  <si>
    <t>FLAWBOROUGH</t>
  </si>
  <si>
    <t>FLINTHAM</t>
  </si>
  <si>
    <t>GOTHAM</t>
  </si>
  <si>
    <t>GRANBY-CUM-SUTTON</t>
  </si>
  <si>
    <t>HAWKSWORTH</t>
  </si>
  <si>
    <t>HICKLING</t>
  </si>
  <si>
    <t>KEYWORTH</t>
  </si>
  <si>
    <t>KINGSTON-ON-SOAR</t>
  </si>
  <si>
    <t>KINOULTON</t>
  </si>
  <si>
    <t>KNEETON</t>
  </si>
  <si>
    <t>LANGAR-CUM-BARNSTONE</t>
  </si>
  <si>
    <t>NEWTON</t>
  </si>
  <si>
    <t>NORMANTON-ON-SOAR</t>
  </si>
  <si>
    <t>NORMANTON-ON-THE-WOLDS</t>
  </si>
  <si>
    <t>ORSTON</t>
  </si>
  <si>
    <t>OWTHORPE</t>
  </si>
  <si>
    <t>PLUMTREE</t>
  </si>
  <si>
    <t>RATCLIFFE-ON-SOAR</t>
  </si>
  <si>
    <t>REMPSTONE</t>
  </si>
  <si>
    <t>RUDDINGTON</t>
  </si>
  <si>
    <t>SAXONDALE</t>
  </si>
  <si>
    <t>SCARRINGTON</t>
  </si>
  <si>
    <t>SCREVETON</t>
  </si>
  <si>
    <t xml:space="preserve">SHELFORD </t>
  </si>
  <si>
    <t>SHELTON</t>
  </si>
  <si>
    <t>SIBTHORPE</t>
  </si>
  <si>
    <t>STANFORD-ON-SOAR</t>
  </si>
  <si>
    <t>STANTON-ON-THE-WOLDS</t>
  </si>
  <si>
    <t>SUTTON BONINGTON</t>
  </si>
  <si>
    <t>THOROTON</t>
  </si>
  <si>
    <t>THRUMPTON</t>
  </si>
  <si>
    <t>TOLLERTON</t>
  </si>
  <si>
    <t>UPPER BROUGHTON</t>
  </si>
  <si>
    <t>WEST LEAKE</t>
  </si>
  <si>
    <t>WHATTON-IN-THE-VALE</t>
  </si>
  <si>
    <t>WIDMERPOOL</t>
  </si>
  <si>
    <t>WILLOUGHBY-ON-WOLDS</t>
  </si>
  <si>
    <t>Parish</t>
  </si>
  <si>
    <t>Select Parish from list</t>
  </si>
  <si>
    <t xml:space="preserve">BINGHAM </t>
  </si>
  <si>
    <t xml:space="preserve">RADCLIFFE-ON-TRENT </t>
  </si>
  <si>
    <t>WYSALL &amp; THORPE IN THE GLEBE</t>
  </si>
  <si>
    <t xml:space="preserve">WIVERTON &amp; TITHBY </t>
  </si>
  <si>
    <t xml:space="preserve">HOLME PIERREPONT/GAMSTON </t>
  </si>
  <si>
    <t xml:space="preserve">Automatically populates when Parish is selected </t>
  </si>
  <si>
    <t>This will calculate the charge per band D property in your Parish and the % increase that will be shown on the Council Tax bill</t>
  </si>
  <si>
    <t>Please enter this figure onto the precept requirement form</t>
  </si>
  <si>
    <t>Parish Band D Tax Rate</t>
  </si>
  <si>
    <t>Parish Precept Requirement and Band D Tax Rate calculator</t>
  </si>
  <si>
    <t>To use the calculator please enter information in the highlighted cells</t>
  </si>
  <si>
    <t>Aslockton P.C.</t>
  </si>
  <si>
    <t>Barton-in-Fabis P.C.</t>
  </si>
  <si>
    <t>Bingham T.C.</t>
  </si>
  <si>
    <t>Bradmore P.C.</t>
  </si>
  <si>
    <t>Bunny P.C.</t>
  </si>
  <si>
    <t>Car Colston P.C.</t>
  </si>
  <si>
    <t>Clipston P.C.</t>
  </si>
  <si>
    <t>Colston Bassett P.C.</t>
  </si>
  <si>
    <t>Costock P.C.</t>
  </si>
  <si>
    <t>Cotgrave T.C.</t>
  </si>
  <si>
    <t>Cropwell Bishop P.C.</t>
  </si>
  <si>
    <t>Cropwell Butler P.C.</t>
  </si>
  <si>
    <t>East Bridgford P.C.</t>
  </si>
  <si>
    <t>East Leake P.C.</t>
  </si>
  <si>
    <t>Elton-on-the-Hill P.C.</t>
  </si>
  <si>
    <t>Flawborough P.C.</t>
  </si>
  <si>
    <t>Flintham P.C.</t>
  </si>
  <si>
    <t>Gotham P.C.</t>
  </si>
  <si>
    <t>Granby cum Sutton P.C.</t>
  </si>
  <si>
    <t>Hawksworth P.C.</t>
  </si>
  <si>
    <t>Hickling P.C.</t>
  </si>
  <si>
    <t>Holme Pierrepont &amp; Gamston P.C.</t>
  </si>
  <si>
    <t>Keyworth P.C.</t>
  </si>
  <si>
    <t>Kingston-on-Soar P.C.</t>
  </si>
  <si>
    <t>Kinoulton P.C.</t>
  </si>
  <si>
    <t>Kneeton P.C.</t>
  </si>
  <si>
    <t>Langar cum Barnstone P.C.</t>
  </si>
  <si>
    <t>Newton P.C.</t>
  </si>
  <si>
    <t>Normanton-on-Soar P.C.</t>
  </si>
  <si>
    <t>Normanton-on-the-Wolds P.C.</t>
  </si>
  <si>
    <t>Orston P.C.</t>
  </si>
  <si>
    <t>Owthorpe P.C.</t>
  </si>
  <si>
    <t>Plumtree P.C.</t>
  </si>
  <si>
    <t>Radcliffe-on-Trent P.C.</t>
  </si>
  <si>
    <t>Ratcliffe-on-Soar P.C.</t>
  </si>
  <si>
    <t>Rempstone P.C.</t>
  </si>
  <si>
    <t>Ruddington P.C.</t>
  </si>
  <si>
    <t>Saxondale P.C.</t>
  </si>
  <si>
    <t>Scarrington P.C.</t>
  </si>
  <si>
    <t>Screveton P.C.</t>
  </si>
  <si>
    <t>Shelford P.C.</t>
  </si>
  <si>
    <t>Shelton P.C.</t>
  </si>
  <si>
    <t>Sibthorpe P.C.</t>
  </si>
  <si>
    <t>Stanford-on-Soar P.C.</t>
  </si>
  <si>
    <t>Stanton-on-the-Wolds P.C.</t>
  </si>
  <si>
    <t>Sutton Bonington P.C.</t>
  </si>
  <si>
    <t>Thoroton P.C.</t>
  </si>
  <si>
    <t>Thrumpton P.C.</t>
  </si>
  <si>
    <t>Tollerton P.C.</t>
  </si>
  <si>
    <t>Upper Broughton P.C.</t>
  </si>
  <si>
    <t>West Leake P.C.</t>
  </si>
  <si>
    <t>Whatton-in-the-Vale P.C.</t>
  </si>
  <si>
    <t>Widmerpool P.C.</t>
  </si>
  <si>
    <t>Willoughby-on-the-Wolds P.C.</t>
  </si>
  <si>
    <t>Wysall &amp; Thorpe in the Glebe P.C</t>
  </si>
  <si>
    <t>Wiverton &amp; Tithby P.M.</t>
  </si>
  <si>
    <t>Upper Saxondale</t>
  </si>
  <si>
    <t>2026-27 TAX BASE</t>
  </si>
  <si>
    <t>2025-26 Band D Charge</t>
  </si>
  <si>
    <t>West Bridgford</t>
  </si>
  <si>
    <t>precept2627</t>
  </si>
  <si>
    <t>Enter total Parish expenditure for 2026/27</t>
  </si>
  <si>
    <r>
      <t xml:space="preserve">Enter total Parish income for 2026/27 as a </t>
    </r>
    <r>
      <rPr>
        <b/>
        <sz val="11"/>
        <color theme="1"/>
        <rFont val="Calibri"/>
        <family val="2"/>
        <scheme val="minor"/>
      </rPr>
      <t>negative number</t>
    </r>
  </si>
  <si>
    <t>Precept Requirement 2026/27</t>
  </si>
  <si>
    <t>2026/27 Tax base for the Parish</t>
  </si>
  <si>
    <t>2025/26 Parish Band D charge</t>
  </si>
  <si>
    <t xml:space="preserve">2026/27 Band D Increase/decrease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</si>
</sst>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.0"/>
    <numFmt numFmtId="165" formatCode="\$#,##0\ ;\(\$#,##0\)"/>
    <numFmt numFmtId="166" formatCode="#,###;;#,###"/>
    <numFmt numFmtId="167" formatCode="#,##0.00_ ;[Red]\-#,##0.00\ "/>
  </numFmts>
  <fonts count="4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name val="Verdana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0"/>
      <color theme="10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2"/>
      <name val="CG Times"/>
      <family val="1"/>
    </font>
    <font>
      <b/>
      <sz val="10"/>
      <color rgb="FF3F3F3F"/>
      <name val="Arial"/>
      <family val="2"/>
    </font>
    <font>
      <sz val="10"/>
      <name val="Geneva"/>
    </font>
    <font>
      <b/>
      <sz val="18"/>
      <color theme="3"/>
      <name val="Cambria"/>
      <family val="2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99999"/>
      </left>
      <right/>
      <top style="thin">
        <color indexed="65"/>
      </top>
      <bottom/>
      <diagonal/>
    </border>
  </borders>
  <cellStyleXfs count="170">
    <xf numFmtId="0" fontId="0" fillId="0" borderId="0"/>
    <xf numFmtId="43" fontId="6" fillId="0" borderId="0" applyFont="0" applyFill="0" applyBorder="0" applyAlignment="0" applyProtection="0"/>
    <xf numFmtId="0" fontId="23" fillId="0" borderId="0"/>
    <xf numFmtId="44" fontId="6" fillId="0" borderId="0" applyFont="0" applyFill="0" applyBorder="0" applyAlignment="0" applyProtection="0"/>
    <xf numFmtId="0" fontId="5" fillId="0" borderId="0"/>
    <xf numFmtId="0" fontId="22" fillId="0" borderId="0"/>
    <xf numFmtId="0" fontId="22" fillId="0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2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2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22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22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22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2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22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22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22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22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22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22" fillId="32" borderId="0" applyNumberFormat="0" applyBorder="0" applyAlignment="0" applyProtection="0"/>
    <xf numFmtId="0" fontId="20" fillId="13" borderId="0" applyNumberFormat="0" applyBorder="0" applyAlignment="0" applyProtection="0"/>
    <xf numFmtId="0" fontId="26" fillId="13" borderId="0" applyNumberFormat="0" applyBorder="0" applyAlignment="0" applyProtection="0"/>
    <xf numFmtId="0" fontId="20" fillId="17" borderId="0" applyNumberFormat="0" applyBorder="0" applyAlignment="0" applyProtection="0"/>
    <xf numFmtId="0" fontId="26" fillId="17" borderId="0" applyNumberFormat="0" applyBorder="0" applyAlignment="0" applyProtection="0"/>
    <xf numFmtId="0" fontId="20" fillId="21" borderId="0" applyNumberFormat="0" applyBorder="0" applyAlignment="0" applyProtection="0"/>
    <xf numFmtId="0" fontId="26" fillId="21" borderId="0" applyNumberFormat="0" applyBorder="0" applyAlignment="0" applyProtection="0"/>
    <xf numFmtId="0" fontId="20" fillId="25" borderId="0" applyNumberFormat="0" applyBorder="0" applyAlignment="0" applyProtection="0"/>
    <xf numFmtId="0" fontId="26" fillId="25" borderId="0" applyNumberFormat="0" applyBorder="0" applyAlignment="0" applyProtection="0"/>
    <xf numFmtId="0" fontId="20" fillId="29" borderId="0" applyNumberFormat="0" applyBorder="0" applyAlignment="0" applyProtection="0"/>
    <xf numFmtId="0" fontId="26" fillId="29" borderId="0" applyNumberFormat="0" applyBorder="0" applyAlignment="0" applyProtection="0"/>
    <xf numFmtId="0" fontId="20" fillId="33" borderId="0" applyNumberFormat="0" applyBorder="0" applyAlignment="0" applyProtection="0"/>
    <xf numFmtId="0" fontId="26" fillId="33" borderId="0" applyNumberFormat="0" applyBorder="0" applyAlignment="0" applyProtection="0"/>
    <xf numFmtId="0" fontId="20" fillId="10" borderId="0" applyNumberFormat="0" applyBorder="0" applyAlignment="0" applyProtection="0"/>
    <xf numFmtId="0" fontId="26" fillId="10" borderId="0" applyNumberFormat="0" applyBorder="0" applyAlignment="0" applyProtection="0"/>
    <xf numFmtId="0" fontId="20" fillId="14" borderId="0" applyNumberFormat="0" applyBorder="0" applyAlignment="0" applyProtection="0"/>
    <xf numFmtId="0" fontId="26" fillId="14" borderId="0" applyNumberFormat="0" applyBorder="0" applyAlignment="0" applyProtection="0"/>
    <xf numFmtId="0" fontId="20" fillId="18" borderId="0" applyNumberFormat="0" applyBorder="0" applyAlignment="0" applyProtection="0"/>
    <xf numFmtId="0" fontId="26" fillId="18" borderId="0" applyNumberFormat="0" applyBorder="0" applyAlignment="0" applyProtection="0"/>
    <xf numFmtId="0" fontId="20" fillId="22" borderId="0" applyNumberFormat="0" applyBorder="0" applyAlignment="0" applyProtection="0"/>
    <xf numFmtId="0" fontId="26" fillId="22" borderId="0" applyNumberFormat="0" applyBorder="0" applyAlignment="0" applyProtection="0"/>
    <xf numFmtId="0" fontId="20" fillId="26" borderId="0" applyNumberFormat="0" applyBorder="0" applyAlignment="0" applyProtection="0"/>
    <xf numFmtId="0" fontId="26" fillId="26" borderId="0" applyNumberFormat="0" applyBorder="0" applyAlignment="0" applyProtection="0"/>
    <xf numFmtId="0" fontId="20" fillId="30" borderId="0" applyNumberFormat="0" applyBorder="0" applyAlignment="0" applyProtection="0"/>
    <xf numFmtId="0" fontId="26" fillId="30" borderId="0" applyNumberFormat="0" applyBorder="0" applyAlignment="0" applyProtection="0"/>
    <xf numFmtId="0" fontId="11" fillId="4" borderId="0" applyNumberFormat="0" applyBorder="0" applyAlignment="0" applyProtection="0"/>
    <xf numFmtId="0" fontId="27" fillId="4" borderId="0" applyNumberFormat="0" applyBorder="0" applyAlignment="0" applyProtection="0"/>
    <xf numFmtId="0" fontId="15" fillId="7" borderId="5" applyNumberFormat="0" applyAlignment="0" applyProtection="0"/>
    <xf numFmtId="0" fontId="28" fillId="7" borderId="5" applyNumberFormat="0" applyAlignment="0" applyProtection="0"/>
    <xf numFmtId="0" fontId="17" fillId="8" borderId="8" applyNumberFormat="0" applyAlignment="0" applyProtection="0"/>
    <xf numFmtId="0" fontId="29" fillId="8" borderId="8" applyNumberFormat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10" fillId="3" borderId="0" applyNumberFormat="0" applyBorder="0" applyAlignment="0" applyProtection="0"/>
    <xf numFmtId="0" fontId="32" fillId="3" borderId="0" applyNumberFormat="0" applyBorder="0" applyAlignment="0" applyProtection="0"/>
    <xf numFmtId="0" fontId="7" fillId="0" borderId="2" applyNumberFormat="0" applyFill="0" applyAlignment="0" applyProtection="0"/>
    <xf numFmtId="0" fontId="33" fillId="0" borderId="2" applyNumberFormat="0" applyFill="0" applyAlignment="0" applyProtection="0"/>
    <xf numFmtId="0" fontId="8" fillId="0" borderId="3" applyNumberFormat="0" applyFill="0" applyAlignment="0" applyProtection="0"/>
    <xf numFmtId="0" fontId="34" fillId="0" borderId="3" applyNumberFormat="0" applyFill="0" applyAlignment="0" applyProtection="0"/>
    <xf numFmtId="0" fontId="9" fillId="0" borderId="4" applyNumberFormat="0" applyFill="0" applyAlignment="0" applyProtection="0"/>
    <xf numFmtId="0" fontId="35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3" fillId="6" borderId="5" applyNumberFormat="0" applyAlignment="0" applyProtection="0"/>
    <xf numFmtId="0" fontId="37" fillId="6" borderId="5" applyNumberFormat="0" applyAlignment="0" applyProtection="0"/>
    <xf numFmtId="0" fontId="16" fillId="0" borderId="7" applyNumberFormat="0" applyFill="0" applyAlignment="0" applyProtection="0"/>
    <xf numFmtId="0" fontId="38" fillId="0" borderId="7" applyNumberFormat="0" applyFill="0" applyAlignment="0" applyProtection="0"/>
    <xf numFmtId="166" fontId="5" fillId="0" borderId="0" applyFill="0" applyBorder="0" applyAlignment="0" applyProtection="0"/>
    <xf numFmtId="0" fontId="12" fillId="5" borderId="0" applyNumberFormat="0" applyBorder="0" applyAlignment="0" applyProtection="0"/>
    <xf numFmtId="0" fontId="39" fillId="5" borderId="0" applyNumberFormat="0" applyBorder="0" applyAlignment="0" applyProtection="0"/>
    <xf numFmtId="0" fontId="6" fillId="0" borderId="0"/>
    <xf numFmtId="0" fontId="6" fillId="0" borderId="0"/>
    <xf numFmtId="0" fontId="30" fillId="0" borderId="0"/>
    <xf numFmtId="0" fontId="30" fillId="0" borderId="0"/>
    <xf numFmtId="0" fontId="23" fillId="0" borderId="0"/>
    <xf numFmtId="0" fontId="6" fillId="0" borderId="0"/>
    <xf numFmtId="0" fontId="22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30" fillId="0" borderId="0"/>
    <xf numFmtId="0" fontId="4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22" fillId="9" borderId="9" applyNumberFormat="0" applyFont="0" applyAlignment="0" applyProtection="0"/>
    <xf numFmtId="0" fontId="14" fillId="7" borderId="6" applyNumberFormat="0" applyAlignment="0" applyProtection="0"/>
    <xf numFmtId="0" fontId="41" fillId="7" borderId="6" applyNumberFormat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2" fillId="0" borderId="0"/>
    <xf numFmtId="0" fontId="1" fillId="0" borderId="10" applyNumberFormat="0" applyFill="0" applyAlignment="0" applyProtection="0"/>
    <xf numFmtId="0" fontId="24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4" fontId="0" fillId="0" borderId="0" xfId="0" applyNumberFormat="1"/>
    <xf numFmtId="4" fontId="1" fillId="0" borderId="0" xfId="0" applyNumberFormat="1" applyFont="1"/>
    <xf numFmtId="0" fontId="3" fillId="0" borderId="1" xfId="0" applyFont="1" applyBorder="1"/>
    <xf numFmtId="0" fontId="4" fillId="0" borderId="1" xfId="0" applyFont="1" applyBorder="1" applyAlignment="1">
      <alignment vertical="center"/>
    </xf>
    <xf numFmtId="0" fontId="5" fillId="0" borderId="1" xfId="0" applyFont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Protection="1">
      <protection locked="0"/>
    </xf>
    <xf numFmtId="4" fontId="0" fillId="2" borderId="0" xfId="0" applyNumberFormat="1" applyFill="1" applyProtection="1">
      <protection locked="0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167" fontId="0" fillId="0" borderId="1" xfId="0" applyNumberFormat="1" applyBorder="1" applyAlignment="1">
      <alignment wrapText="1"/>
    </xf>
    <xf numFmtId="167" fontId="0" fillId="2" borderId="1" xfId="0" applyNumberFormat="1" applyFill="1" applyBorder="1"/>
    <xf numFmtId="167" fontId="0" fillId="0" borderId="0" xfId="0" applyNumberFormat="1"/>
    <xf numFmtId="2" fontId="1" fillId="0" borderId="0" xfId="0" applyNumberFormat="1" applyFont="1" applyAlignment="1">
      <alignment horizontal="right"/>
    </xf>
    <xf numFmtId="0" fontId="0" fillId="0" borderId="11" xfId="0" applyBorder="1" applyAlignment="1">
      <alignment horizontal="left"/>
    </xf>
  </cellXfs>
  <cellStyles count="170">
    <cellStyle name="20% - Accent1 2" xfId="7" xr:uid="{00000000-0005-0000-0000-000000000000}"/>
    <cellStyle name="20% - Accent1 2 2" xfId="8" xr:uid="{00000000-0005-0000-0000-000001000000}"/>
    <cellStyle name="20% - Accent1 3" xfId="9" xr:uid="{00000000-0005-0000-0000-000002000000}"/>
    <cellStyle name="20% - Accent1 3 2" xfId="10" xr:uid="{00000000-0005-0000-0000-000003000000}"/>
    <cellStyle name="20% - Accent1 4" xfId="11" xr:uid="{00000000-0005-0000-0000-000004000000}"/>
    <cellStyle name="20% - Accent2 2" xfId="12" xr:uid="{00000000-0005-0000-0000-000005000000}"/>
    <cellStyle name="20% - Accent2 2 2" xfId="13" xr:uid="{00000000-0005-0000-0000-000006000000}"/>
    <cellStyle name="20% - Accent2 3" xfId="14" xr:uid="{00000000-0005-0000-0000-000007000000}"/>
    <cellStyle name="20% - Accent2 3 2" xfId="15" xr:uid="{00000000-0005-0000-0000-000008000000}"/>
    <cellStyle name="20% - Accent2 4" xfId="16" xr:uid="{00000000-0005-0000-0000-000009000000}"/>
    <cellStyle name="20% - Accent3 2" xfId="17" xr:uid="{00000000-0005-0000-0000-00000A000000}"/>
    <cellStyle name="20% - Accent3 2 2" xfId="18" xr:uid="{00000000-0005-0000-0000-00000B000000}"/>
    <cellStyle name="20% - Accent3 3" xfId="19" xr:uid="{00000000-0005-0000-0000-00000C000000}"/>
    <cellStyle name="20% - Accent3 3 2" xfId="20" xr:uid="{00000000-0005-0000-0000-00000D000000}"/>
    <cellStyle name="20% - Accent3 4" xfId="21" xr:uid="{00000000-0005-0000-0000-00000E000000}"/>
    <cellStyle name="20% - Accent4 2" xfId="22" xr:uid="{00000000-0005-0000-0000-00000F000000}"/>
    <cellStyle name="20% - Accent4 2 2" xfId="23" xr:uid="{00000000-0005-0000-0000-000010000000}"/>
    <cellStyle name="20% - Accent4 3" xfId="24" xr:uid="{00000000-0005-0000-0000-000011000000}"/>
    <cellStyle name="20% - Accent4 3 2" xfId="25" xr:uid="{00000000-0005-0000-0000-000012000000}"/>
    <cellStyle name="20% - Accent4 4" xfId="26" xr:uid="{00000000-0005-0000-0000-000013000000}"/>
    <cellStyle name="20% - Accent5 2" xfId="27" xr:uid="{00000000-0005-0000-0000-000014000000}"/>
    <cellStyle name="20% - Accent5 2 2" xfId="28" xr:uid="{00000000-0005-0000-0000-000015000000}"/>
    <cellStyle name="20% - Accent5 3" xfId="29" xr:uid="{00000000-0005-0000-0000-000016000000}"/>
    <cellStyle name="20% - Accent5 3 2" xfId="30" xr:uid="{00000000-0005-0000-0000-000017000000}"/>
    <cellStyle name="20% - Accent5 4" xfId="31" xr:uid="{00000000-0005-0000-0000-000018000000}"/>
    <cellStyle name="20% - Accent6 2" xfId="32" xr:uid="{00000000-0005-0000-0000-000019000000}"/>
    <cellStyle name="20% - Accent6 2 2" xfId="33" xr:uid="{00000000-0005-0000-0000-00001A000000}"/>
    <cellStyle name="20% - Accent6 3" xfId="34" xr:uid="{00000000-0005-0000-0000-00001B000000}"/>
    <cellStyle name="20% - Accent6 3 2" xfId="35" xr:uid="{00000000-0005-0000-0000-00001C000000}"/>
    <cellStyle name="20% - Accent6 4" xfId="36" xr:uid="{00000000-0005-0000-0000-00001D000000}"/>
    <cellStyle name="40% - Accent1 2" xfId="37" xr:uid="{00000000-0005-0000-0000-00001E000000}"/>
    <cellStyle name="40% - Accent1 2 2" xfId="38" xr:uid="{00000000-0005-0000-0000-00001F000000}"/>
    <cellStyle name="40% - Accent1 3" xfId="39" xr:uid="{00000000-0005-0000-0000-000020000000}"/>
    <cellStyle name="40% - Accent1 3 2" xfId="40" xr:uid="{00000000-0005-0000-0000-000021000000}"/>
    <cellStyle name="40% - Accent1 4" xfId="41" xr:uid="{00000000-0005-0000-0000-000022000000}"/>
    <cellStyle name="40% - Accent2 2" xfId="42" xr:uid="{00000000-0005-0000-0000-000023000000}"/>
    <cellStyle name="40% - Accent2 2 2" xfId="43" xr:uid="{00000000-0005-0000-0000-000024000000}"/>
    <cellStyle name="40% - Accent2 3" xfId="44" xr:uid="{00000000-0005-0000-0000-000025000000}"/>
    <cellStyle name="40% - Accent2 3 2" xfId="45" xr:uid="{00000000-0005-0000-0000-000026000000}"/>
    <cellStyle name="40% - Accent2 4" xfId="46" xr:uid="{00000000-0005-0000-0000-000027000000}"/>
    <cellStyle name="40% - Accent3 2" xfId="47" xr:uid="{00000000-0005-0000-0000-000028000000}"/>
    <cellStyle name="40% - Accent3 2 2" xfId="48" xr:uid="{00000000-0005-0000-0000-000029000000}"/>
    <cellStyle name="40% - Accent3 3" xfId="49" xr:uid="{00000000-0005-0000-0000-00002A000000}"/>
    <cellStyle name="40% - Accent3 3 2" xfId="50" xr:uid="{00000000-0005-0000-0000-00002B000000}"/>
    <cellStyle name="40% - Accent3 4" xfId="51" xr:uid="{00000000-0005-0000-0000-00002C000000}"/>
    <cellStyle name="40% - Accent4 2" xfId="52" xr:uid="{00000000-0005-0000-0000-00002D000000}"/>
    <cellStyle name="40% - Accent4 2 2" xfId="53" xr:uid="{00000000-0005-0000-0000-00002E000000}"/>
    <cellStyle name="40% - Accent4 3" xfId="54" xr:uid="{00000000-0005-0000-0000-00002F000000}"/>
    <cellStyle name="40% - Accent4 3 2" xfId="55" xr:uid="{00000000-0005-0000-0000-000030000000}"/>
    <cellStyle name="40% - Accent4 4" xfId="56" xr:uid="{00000000-0005-0000-0000-000031000000}"/>
    <cellStyle name="40% - Accent5 2" xfId="57" xr:uid="{00000000-0005-0000-0000-000032000000}"/>
    <cellStyle name="40% - Accent5 2 2" xfId="58" xr:uid="{00000000-0005-0000-0000-000033000000}"/>
    <cellStyle name="40% - Accent5 3" xfId="59" xr:uid="{00000000-0005-0000-0000-000034000000}"/>
    <cellStyle name="40% - Accent5 3 2" xfId="60" xr:uid="{00000000-0005-0000-0000-000035000000}"/>
    <cellStyle name="40% - Accent5 4" xfId="61" xr:uid="{00000000-0005-0000-0000-000036000000}"/>
    <cellStyle name="40% - Accent6 2" xfId="62" xr:uid="{00000000-0005-0000-0000-000037000000}"/>
    <cellStyle name="40% - Accent6 2 2" xfId="63" xr:uid="{00000000-0005-0000-0000-000038000000}"/>
    <cellStyle name="40% - Accent6 3" xfId="64" xr:uid="{00000000-0005-0000-0000-000039000000}"/>
    <cellStyle name="40% - Accent6 3 2" xfId="65" xr:uid="{00000000-0005-0000-0000-00003A000000}"/>
    <cellStyle name="40% - Accent6 4" xfId="66" xr:uid="{00000000-0005-0000-0000-00003B000000}"/>
    <cellStyle name="60% - Accent1 2" xfId="67" xr:uid="{00000000-0005-0000-0000-00003C000000}"/>
    <cellStyle name="60% - Accent1 3" xfId="68" xr:uid="{00000000-0005-0000-0000-00003D000000}"/>
    <cellStyle name="60% - Accent2 2" xfId="69" xr:uid="{00000000-0005-0000-0000-00003E000000}"/>
    <cellStyle name="60% - Accent2 3" xfId="70" xr:uid="{00000000-0005-0000-0000-00003F000000}"/>
    <cellStyle name="60% - Accent3 2" xfId="71" xr:uid="{00000000-0005-0000-0000-000040000000}"/>
    <cellStyle name="60% - Accent3 3" xfId="72" xr:uid="{00000000-0005-0000-0000-000041000000}"/>
    <cellStyle name="60% - Accent4 2" xfId="73" xr:uid="{00000000-0005-0000-0000-000042000000}"/>
    <cellStyle name="60% - Accent4 3" xfId="74" xr:uid="{00000000-0005-0000-0000-000043000000}"/>
    <cellStyle name="60% - Accent5 2" xfId="75" xr:uid="{00000000-0005-0000-0000-000044000000}"/>
    <cellStyle name="60% - Accent5 3" xfId="76" xr:uid="{00000000-0005-0000-0000-000045000000}"/>
    <cellStyle name="60% - Accent6 2" xfId="77" xr:uid="{00000000-0005-0000-0000-000046000000}"/>
    <cellStyle name="60% - Accent6 3" xfId="78" xr:uid="{00000000-0005-0000-0000-000047000000}"/>
    <cellStyle name="Accent1 2" xfId="79" xr:uid="{00000000-0005-0000-0000-000048000000}"/>
    <cellStyle name="Accent1 3" xfId="80" xr:uid="{00000000-0005-0000-0000-000049000000}"/>
    <cellStyle name="Accent2 2" xfId="81" xr:uid="{00000000-0005-0000-0000-00004A000000}"/>
    <cellStyle name="Accent2 3" xfId="82" xr:uid="{00000000-0005-0000-0000-00004B000000}"/>
    <cellStyle name="Accent3 2" xfId="83" xr:uid="{00000000-0005-0000-0000-00004C000000}"/>
    <cellStyle name="Accent3 3" xfId="84" xr:uid="{00000000-0005-0000-0000-00004D000000}"/>
    <cellStyle name="Accent4 2" xfId="85" xr:uid="{00000000-0005-0000-0000-00004E000000}"/>
    <cellStyle name="Accent4 3" xfId="86" xr:uid="{00000000-0005-0000-0000-00004F000000}"/>
    <cellStyle name="Accent5 2" xfId="87" xr:uid="{00000000-0005-0000-0000-000050000000}"/>
    <cellStyle name="Accent5 3" xfId="88" xr:uid="{00000000-0005-0000-0000-000051000000}"/>
    <cellStyle name="Accent6 2" xfId="89" xr:uid="{00000000-0005-0000-0000-000052000000}"/>
    <cellStyle name="Accent6 3" xfId="90" xr:uid="{00000000-0005-0000-0000-000053000000}"/>
    <cellStyle name="Bad 2" xfId="91" xr:uid="{00000000-0005-0000-0000-000054000000}"/>
    <cellStyle name="Bad 3" xfId="92" xr:uid="{00000000-0005-0000-0000-000055000000}"/>
    <cellStyle name="Calculation 2" xfId="93" xr:uid="{00000000-0005-0000-0000-000056000000}"/>
    <cellStyle name="Calculation 3" xfId="94" xr:uid="{00000000-0005-0000-0000-000057000000}"/>
    <cellStyle name="Check Cell 2" xfId="95" xr:uid="{00000000-0005-0000-0000-000058000000}"/>
    <cellStyle name="Check Cell 3" xfId="96" xr:uid="{00000000-0005-0000-0000-000059000000}"/>
    <cellStyle name="Comma 2" xfId="97" xr:uid="{00000000-0005-0000-0000-00005A000000}"/>
    <cellStyle name="Comma 3" xfId="98" xr:uid="{00000000-0005-0000-0000-00005B000000}"/>
    <cellStyle name="Comma 4" xfId="99" xr:uid="{00000000-0005-0000-0000-00005C000000}"/>
    <cellStyle name="Comma 5" xfId="1" xr:uid="{00000000-0005-0000-0000-00005D000000}"/>
    <cellStyle name="Comma0" xfId="100" xr:uid="{00000000-0005-0000-0000-00005E000000}"/>
    <cellStyle name="Currency 2" xfId="3" xr:uid="{00000000-0005-0000-0000-00005F000000}"/>
    <cellStyle name="Currency0" xfId="101" xr:uid="{00000000-0005-0000-0000-000060000000}"/>
    <cellStyle name="Date" xfId="102" xr:uid="{00000000-0005-0000-0000-000061000000}"/>
    <cellStyle name="Explanatory Text 2" xfId="103" xr:uid="{00000000-0005-0000-0000-000062000000}"/>
    <cellStyle name="Explanatory Text 3" xfId="104" xr:uid="{00000000-0005-0000-0000-000063000000}"/>
    <cellStyle name="Fixed" xfId="105" xr:uid="{00000000-0005-0000-0000-000064000000}"/>
    <cellStyle name="Good 2" xfId="106" xr:uid="{00000000-0005-0000-0000-000065000000}"/>
    <cellStyle name="Good 3" xfId="107" xr:uid="{00000000-0005-0000-0000-000066000000}"/>
    <cellStyle name="Heading 1 2" xfId="108" xr:uid="{00000000-0005-0000-0000-000067000000}"/>
    <cellStyle name="Heading 1 3" xfId="109" xr:uid="{00000000-0005-0000-0000-000068000000}"/>
    <cellStyle name="Heading 2 2" xfId="110" xr:uid="{00000000-0005-0000-0000-000069000000}"/>
    <cellStyle name="Heading 2 3" xfId="111" xr:uid="{00000000-0005-0000-0000-00006A000000}"/>
    <cellStyle name="Heading 3 2" xfId="112" xr:uid="{00000000-0005-0000-0000-00006B000000}"/>
    <cellStyle name="Heading 3 3" xfId="113" xr:uid="{00000000-0005-0000-0000-00006C000000}"/>
    <cellStyle name="Heading 4 2" xfId="114" xr:uid="{00000000-0005-0000-0000-00006D000000}"/>
    <cellStyle name="Heading 4 3" xfId="115" xr:uid="{00000000-0005-0000-0000-00006E000000}"/>
    <cellStyle name="Hyperlink 2" xfId="116" xr:uid="{00000000-0005-0000-0000-00006F000000}"/>
    <cellStyle name="Hyperlink 3" xfId="117" xr:uid="{00000000-0005-0000-0000-000070000000}"/>
    <cellStyle name="Hyperlink 4" xfId="118" xr:uid="{00000000-0005-0000-0000-000071000000}"/>
    <cellStyle name="Input 2" xfId="119" xr:uid="{00000000-0005-0000-0000-000072000000}"/>
    <cellStyle name="Input 3" xfId="120" xr:uid="{00000000-0005-0000-0000-000073000000}"/>
    <cellStyle name="Linked Cell 2" xfId="121" xr:uid="{00000000-0005-0000-0000-000074000000}"/>
    <cellStyle name="Linked Cell 3" xfId="122" xr:uid="{00000000-0005-0000-0000-000075000000}"/>
    <cellStyle name="Minus" xfId="123" xr:uid="{00000000-0005-0000-0000-000076000000}"/>
    <cellStyle name="Neutral 2" xfId="124" xr:uid="{00000000-0005-0000-0000-000077000000}"/>
    <cellStyle name="Neutral 3" xfId="125" xr:uid="{00000000-0005-0000-0000-000078000000}"/>
    <cellStyle name="Normal" xfId="0" builtinId="0"/>
    <cellStyle name="Normal 10" xfId="126" xr:uid="{00000000-0005-0000-0000-00007A000000}"/>
    <cellStyle name="Normal 10 2" xfId="127" xr:uid="{00000000-0005-0000-0000-00007B000000}"/>
    <cellStyle name="Normal 11" xfId="6" xr:uid="{00000000-0005-0000-0000-00007C000000}"/>
    <cellStyle name="Normal 11 2" xfId="128" xr:uid="{00000000-0005-0000-0000-00007D000000}"/>
    <cellStyle name="Normal 11 3" xfId="129" xr:uid="{00000000-0005-0000-0000-00007E000000}"/>
    <cellStyle name="Normal 12" xfId="130" xr:uid="{00000000-0005-0000-0000-00007F000000}"/>
    <cellStyle name="Normal 12 2" xfId="131" xr:uid="{00000000-0005-0000-0000-000080000000}"/>
    <cellStyle name="Normal 13" xfId="132" xr:uid="{00000000-0005-0000-0000-000081000000}"/>
    <cellStyle name="Normal 14" xfId="133" xr:uid="{00000000-0005-0000-0000-000082000000}"/>
    <cellStyle name="Normal 2" xfId="2" xr:uid="{00000000-0005-0000-0000-000083000000}"/>
    <cellStyle name="Normal 2 2" xfId="134" xr:uid="{00000000-0005-0000-0000-000084000000}"/>
    <cellStyle name="Normal 2 2 2" xfId="135" xr:uid="{00000000-0005-0000-0000-000085000000}"/>
    <cellStyle name="Normal 2 2 3" xfId="136" xr:uid="{00000000-0005-0000-0000-000086000000}"/>
    <cellStyle name="Normal 2 3" xfId="5" xr:uid="{00000000-0005-0000-0000-000087000000}"/>
    <cellStyle name="Normal 2 3 2" xfId="169" xr:uid="{00000000-0005-0000-0000-000088000000}"/>
    <cellStyle name="Normal 3" xfId="137" xr:uid="{00000000-0005-0000-0000-000089000000}"/>
    <cellStyle name="Normal 3 2" xfId="4" xr:uid="{00000000-0005-0000-0000-00008A000000}"/>
    <cellStyle name="Normal 3 3" xfId="138" xr:uid="{00000000-0005-0000-0000-00008B000000}"/>
    <cellStyle name="Normal 4" xfId="139" xr:uid="{00000000-0005-0000-0000-00008C000000}"/>
    <cellStyle name="Normal 5" xfId="140" xr:uid="{00000000-0005-0000-0000-00008D000000}"/>
    <cellStyle name="Normal 5 2" xfId="141" xr:uid="{00000000-0005-0000-0000-00008E000000}"/>
    <cellStyle name="Normal 6" xfId="142" xr:uid="{00000000-0005-0000-0000-00008F000000}"/>
    <cellStyle name="Normal 6 2" xfId="143" xr:uid="{00000000-0005-0000-0000-000090000000}"/>
    <cellStyle name="Normal 6 2 2" xfId="144" xr:uid="{00000000-0005-0000-0000-000091000000}"/>
    <cellStyle name="Normal 6 3" xfId="145" xr:uid="{00000000-0005-0000-0000-000092000000}"/>
    <cellStyle name="Normal 6 4" xfId="146" xr:uid="{00000000-0005-0000-0000-000093000000}"/>
    <cellStyle name="Normal 7" xfId="147" xr:uid="{00000000-0005-0000-0000-000094000000}"/>
    <cellStyle name="Normal 7 2" xfId="148" xr:uid="{00000000-0005-0000-0000-000095000000}"/>
    <cellStyle name="Normal 7 3" xfId="149" xr:uid="{00000000-0005-0000-0000-000096000000}"/>
    <cellStyle name="Normal 8" xfId="150" xr:uid="{00000000-0005-0000-0000-000097000000}"/>
    <cellStyle name="Normal 8 2" xfId="151" xr:uid="{00000000-0005-0000-0000-000098000000}"/>
    <cellStyle name="Normal 9" xfId="152" xr:uid="{00000000-0005-0000-0000-000099000000}"/>
    <cellStyle name="Normal 9 2" xfId="153" xr:uid="{00000000-0005-0000-0000-00009A000000}"/>
    <cellStyle name="Note 2" xfId="154" xr:uid="{00000000-0005-0000-0000-00009B000000}"/>
    <cellStyle name="Note 2 2" xfId="155" xr:uid="{00000000-0005-0000-0000-00009C000000}"/>
    <cellStyle name="Note 3" xfId="156" xr:uid="{00000000-0005-0000-0000-00009D000000}"/>
    <cellStyle name="Note 3 2" xfId="157" xr:uid="{00000000-0005-0000-0000-00009E000000}"/>
    <cellStyle name="Note 4" xfId="158" xr:uid="{00000000-0005-0000-0000-00009F000000}"/>
    <cellStyle name="Output 2" xfId="159" xr:uid="{00000000-0005-0000-0000-0000A0000000}"/>
    <cellStyle name="Output 3" xfId="160" xr:uid="{00000000-0005-0000-0000-0000A1000000}"/>
    <cellStyle name="Percent 2" xfId="161" xr:uid="{00000000-0005-0000-0000-0000A2000000}"/>
    <cellStyle name="Percent 3" xfId="162" xr:uid="{00000000-0005-0000-0000-0000A3000000}"/>
    <cellStyle name="Style 1" xfId="163" xr:uid="{00000000-0005-0000-0000-0000A4000000}"/>
    <cellStyle name="Title 2" xfId="168" xr:uid="{00000000-0005-0000-0000-0000A5000000}"/>
    <cellStyle name="Total 2" xfId="164" xr:uid="{00000000-0005-0000-0000-0000A6000000}"/>
    <cellStyle name="Total 3" xfId="165" xr:uid="{00000000-0005-0000-0000-0000A7000000}"/>
    <cellStyle name="Warning Text 2" xfId="166" xr:uid="{00000000-0005-0000-0000-0000A8000000}"/>
    <cellStyle name="Warning Text 3" xfId="167" xr:uid="{00000000-0005-0000-0000-0000A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workbookViewId="0">
      <selection activeCell="B7" sqref="B7"/>
    </sheetView>
  </sheetViews>
  <sheetFormatPr defaultRowHeight="14.4"/>
  <cols>
    <col min="1" max="1" width="31.109375" customWidth="1"/>
    <col min="2" max="2" width="17" bestFit="1" customWidth="1"/>
  </cols>
  <sheetData>
    <row r="1" spans="1:4">
      <c r="A1" s="2" t="s">
        <v>69</v>
      </c>
    </row>
    <row r="2" spans="1:4">
      <c r="A2" s="2"/>
    </row>
    <row r="3" spans="1:4">
      <c r="A3" t="s">
        <v>66</v>
      </c>
    </row>
    <row r="5" spans="1:4">
      <c r="A5" s="1" t="s">
        <v>70</v>
      </c>
    </row>
    <row r="7" spans="1:4">
      <c r="A7" t="s">
        <v>58</v>
      </c>
      <c r="B7" s="10" t="s">
        <v>6</v>
      </c>
      <c r="D7" s="1" t="s">
        <v>59</v>
      </c>
    </row>
    <row r="9" spans="1:4" ht="25.5" customHeight="1">
      <c r="A9" t="s">
        <v>0</v>
      </c>
      <c r="B9" s="11">
        <v>0</v>
      </c>
      <c r="C9" t="s">
        <v>132</v>
      </c>
    </row>
    <row r="10" spans="1:4" ht="25.5" customHeight="1">
      <c r="A10" t="s">
        <v>1</v>
      </c>
      <c r="B10" s="11">
        <v>0</v>
      </c>
      <c r="C10" t="s">
        <v>133</v>
      </c>
    </row>
    <row r="11" spans="1:4" ht="25.5" customHeight="1">
      <c r="A11" t="s">
        <v>2</v>
      </c>
      <c r="B11" s="3">
        <f>SUM(B9:B10)</f>
        <v>0</v>
      </c>
    </row>
    <row r="12" spans="1:4">
      <c r="B12" s="3"/>
    </row>
    <row r="13" spans="1:4">
      <c r="A13" s="1" t="s">
        <v>134</v>
      </c>
      <c r="B13" s="4">
        <f>B11</f>
        <v>0</v>
      </c>
      <c r="C13" s="1" t="s">
        <v>67</v>
      </c>
    </row>
    <row r="14" spans="1:4">
      <c r="B14" s="3"/>
    </row>
    <row r="15" spans="1:4">
      <c r="A15" s="2" t="s">
        <v>3</v>
      </c>
      <c r="B15" s="3"/>
    </row>
    <row r="16" spans="1:4">
      <c r="B16" s="3"/>
    </row>
    <row r="17" spans="1:3" ht="25.5" customHeight="1">
      <c r="A17" t="s">
        <v>134</v>
      </c>
      <c r="B17" s="3">
        <f>B13</f>
        <v>0</v>
      </c>
    </row>
    <row r="18" spans="1:3" ht="25.5" customHeight="1">
      <c r="A18" t="s">
        <v>135</v>
      </c>
      <c r="B18" s="13" t="str">
        <f>IF(B7="PARISH/AREA","0.00",VLOOKUP(B7,'Input data'!B2:C58,2))</f>
        <v>0.00</v>
      </c>
      <c r="C18" t="s">
        <v>65</v>
      </c>
    </row>
    <row r="19" spans="1:3" ht="25.5" customHeight="1">
      <c r="A19" t="s">
        <v>68</v>
      </c>
      <c r="B19" s="14" t="str">
        <f>IF(B7="PARISH/AREA","0.00",ROUND(B17/B18,2))</f>
        <v>0.00</v>
      </c>
      <c r="C19" s="1" t="s">
        <v>5</v>
      </c>
    </row>
    <row r="20" spans="1:3">
      <c r="B20" s="3"/>
    </row>
    <row r="21" spans="1:3">
      <c r="A21" t="s">
        <v>136</v>
      </c>
      <c r="B21" s="14" t="str">
        <f>IF(B7="PARISH/AREA","0.00",VLOOKUP(B7,'Input data'!B2:D58,3,FALSE))</f>
        <v>0.00</v>
      </c>
      <c r="C21" t="s">
        <v>65</v>
      </c>
    </row>
    <row r="22" spans="1:3">
      <c r="B22" s="3"/>
    </row>
    <row r="23" spans="1:3">
      <c r="A23" t="s">
        <v>137</v>
      </c>
      <c r="B23" s="18" t="str">
        <f>IF(ISERROR(IF(B7="PARISH/AREA","0",ROUND((B19-B21)/B21*100,1))),"100",IF(B7="PARISH/AREA","0",ROUND((B19-B21)/B21*100,1)))</f>
        <v>0</v>
      </c>
      <c r="C23" s="1" t="s">
        <v>4</v>
      </c>
    </row>
  </sheetData>
  <sheetProtection algorithmName="SHA-512" hashValue="+NArUIQtDJ0YbFPAnXkeV1qmjviQ5vcKPdZTNs3p1ttTFFXpQmw7BhzrNq0cD60Q66rLWRYVXLvvbNmlsAx8ug==" saltValue="yL5N745rbe6FVdFaMiDhDA==" spinCount="100000" sheet="1" selectLockedCells="1"/>
  <pageMargins left="0.7" right="0.7" top="0.75" bottom="0.75" header="0.3" footer="0.3"/>
  <pageSetup paperSize="9" orientation="portrait" r:id="rId1"/>
  <headerFooter>
    <oddHeader>&amp;C&amp;"Calibri"&amp;12&amp;K000000OFFICIAL&amp;1#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'Input data'!$B$1:$B$58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61"/>
  <sheetViews>
    <sheetView workbookViewId="0">
      <selection activeCell="F13" sqref="F13"/>
    </sheetView>
  </sheetViews>
  <sheetFormatPr defaultRowHeight="14.4"/>
  <cols>
    <col min="1" max="1" width="31.5546875" bestFit="1" customWidth="1"/>
    <col min="2" max="2" width="41" bestFit="1" customWidth="1"/>
    <col min="3" max="3" width="11.5546875" style="17" bestFit="1" customWidth="1"/>
    <col min="4" max="4" width="13.6640625" style="9" customWidth="1"/>
  </cols>
  <sheetData>
    <row r="1" spans="1:4" ht="28.8">
      <c r="B1" s="5" t="s">
        <v>6</v>
      </c>
      <c r="C1" s="15" t="s">
        <v>128</v>
      </c>
      <c r="D1" s="8" t="s">
        <v>129</v>
      </c>
    </row>
    <row r="2" spans="1:4">
      <c r="A2" s="12" t="s">
        <v>71</v>
      </c>
      <c r="B2" s="6" t="s">
        <v>7</v>
      </c>
      <c r="C2" s="16">
        <v>464.8</v>
      </c>
      <c r="D2" s="8">
        <v>40.409999999999997</v>
      </c>
    </row>
    <row r="3" spans="1:4">
      <c r="A3" s="12" t="s">
        <v>72</v>
      </c>
      <c r="B3" s="6" t="s">
        <v>8</v>
      </c>
      <c r="C3" s="16">
        <v>247.5</v>
      </c>
      <c r="D3" s="8">
        <v>25.92</v>
      </c>
    </row>
    <row r="4" spans="1:4">
      <c r="A4" s="12" t="s">
        <v>73</v>
      </c>
      <c r="B4" s="7" t="s">
        <v>60</v>
      </c>
      <c r="C4" s="16">
        <v>4360.5</v>
      </c>
      <c r="D4" s="8">
        <v>103.59</v>
      </c>
    </row>
    <row r="5" spans="1:4">
      <c r="A5" s="12" t="s">
        <v>74</v>
      </c>
      <c r="B5" s="6" t="s">
        <v>9</v>
      </c>
      <c r="C5" s="16">
        <v>171.3</v>
      </c>
      <c r="D5" s="8">
        <v>35.99</v>
      </c>
    </row>
    <row r="6" spans="1:4">
      <c r="A6" s="12" t="s">
        <v>75</v>
      </c>
      <c r="B6" s="6" t="s">
        <v>10</v>
      </c>
      <c r="C6" s="16">
        <v>310.5</v>
      </c>
      <c r="D6" s="8">
        <v>89.82</v>
      </c>
    </row>
    <row r="7" spans="1:4">
      <c r="A7" s="12" t="s">
        <v>76</v>
      </c>
      <c r="B7" s="6" t="s">
        <v>11</v>
      </c>
      <c r="C7" s="16">
        <v>94.8</v>
      </c>
      <c r="D7" s="8">
        <v>0</v>
      </c>
    </row>
    <row r="8" spans="1:4">
      <c r="A8" s="12" t="s">
        <v>77</v>
      </c>
      <c r="B8" s="6" t="s">
        <v>12</v>
      </c>
      <c r="C8" s="16">
        <v>32.4</v>
      </c>
      <c r="D8" s="8">
        <v>0</v>
      </c>
    </row>
    <row r="9" spans="1:4">
      <c r="A9" s="12" t="s">
        <v>78</v>
      </c>
      <c r="B9" s="6" t="s">
        <v>13</v>
      </c>
      <c r="C9" s="16">
        <v>135.19999999999999</v>
      </c>
      <c r="D9" s="8">
        <v>89.29</v>
      </c>
    </row>
    <row r="10" spans="1:4">
      <c r="A10" s="12" t="s">
        <v>79</v>
      </c>
      <c r="B10" s="6" t="s">
        <v>14</v>
      </c>
      <c r="C10" s="16">
        <v>307.10000000000002</v>
      </c>
      <c r="D10" s="8">
        <v>66.38</v>
      </c>
    </row>
    <row r="11" spans="1:4">
      <c r="A11" s="12" t="s">
        <v>80</v>
      </c>
      <c r="B11" s="6" t="s">
        <v>15</v>
      </c>
      <c r="C11" s="16">
        <v>2466.4</v>
      </c>
      <c r="D11" s="8">
        <v>113.42</v>
      </c>
    </row>
    <row r="12" spans="1:4">
      <c r="A12" s="12" t="s">
        <v>81</v>
      </c>
      <c r="B12" s="6" t="s">
        <v>16</v>
      </c>
      <c r="C12" s="16">
        <v>705.9</v>
      </c>
      <c r="D12" s="8">
        <v>159.77000000000001</v>
      </c>
    </row>
    <row r="13" spans="1:4">
      <c r="A13" s="12" t="s">
        <v>82</v>
      </c>
      <c r="B13" s="6" t="s">
        <v>17</v>
      </c>
      <c r="C13" s="16">
        <v>266.7</v>
      </c>
      <c r="D13" s="8">
        <v>57.86</v>
      </c>
    </row>
    <row r="14" spans="1:4">
      <c r="A14" s="12" t="s">
        <v>83</v>
      </c>
      <c r="B14" s="6" t="s">
        <v>18</v>
      </c>
      <c r="C14" s="16">
        <v>864.5</v>
      </c>
      <c r="D14" s="8">
        <v>54.62</v>
      </c>
    </row>
    <row r="15" spans="1:4">
      <c r="A15" s="12" t="s">
        <v>84</v>
      </c>
      <c r="B15" s="6" t="s">
        <v>19</v>
      </c>
      <c r="C15" s="16">
        <v>3507.2</v>
      </c>
      <c r="D15" s="8">
        <v>92.96</v>
      </c>
    </row>
    <row r="16" spans="1:4">
      <c r="A16" s="12" t="s">
        <v>85</v>
      </c>
      <c r="B16" s="6" t="s">
        <v>20</v>
      </c>
      <c r="C16" s="16">
        <v>52.6</v>
      </c>
      <c r="D16" s="8">
        <v>0</v>
      </c>
    </row>
    <row r="17" spans="1:4">
      <c r="A17" s="12" t="s">
        <v>86</v>
      </c>
      <c r="B17" s="6" t="s">
        <v>21</v>
      </c>
      <c r="C17" s="16">
        <v>29.6</v>
      </c>
      <c r="D17" s="8">
        <v>0</v>
      </c>
    </row>
    <row r="18" spans="1:4">
      <c r="A18" s="12" t="s">
        <v>87</v>
      </c>
      <c r="B18" s="6" t="s">
        <v>22</v>
      </c>
      <c r="C18" s="16">
        <v>215.2</v>
      </c>
      <c r="D18" s="8">
        <v>89.61</v>
      </c>
    </row>
    <row r="19" spans="1:4">
      <c r="A19" s="12" t="s">
        <v>88</v>
      </c>
      <c r="B19" s="6" t="s">
        <v>23</v>
      </c>
      <c r="C19" s="16">
        <v>636.70000000000005</v>
      </c>
      <c r="D19" s="8">
        <v>66.08</v>
      </c>
    </row>
    <row r="20" spans="1:4">
      <c r="A20" s="12" t="s">
        <v>89</v>
      </c>
      <c r="B20" s="6" t="s">
        <v>24</v>
      </c>
      <c r="C20" s="16">
        <v>177</v>
      </c>
      <c r="D20" s="8">
        <v>84.06</v>
      </c>
    </row>
    <row r="21" spans="1:4">
      <c r="A21" s="12" t="s">
        <v>90</v>
      </c>
      <c r="B21" s="6" t="s">
        <v>25</v>
      </c>
      <c r="C21" s="16">
        <v>74.400000000000006</v>
      </c>
      <c r="D21" s="8">
        <v>211.67</v>
      </c>
    </row>
    <row r="22" spans="1:4">
      <c r="A22" s="12" t="s">
        <v>91</v>
      </c>
      <c r="B22" s="6" t="s">
        <v>26</v>
      </c>
      <c r="C22" s="16">
        <v>264.39999999999998</v>
      </c>
      <c r="D22" s="8">
        <v>45.77</v>
      </c>
    </row>
    <row r="23" spans="1:4">
      <c r="A23" s="12" t="s">
        <v>92</v>
      </c>
      <c r="B23" s="6" t="s">
        <v>64</v>
      </c>
      <c r="C23" s="16">
        <v>1108.9000000000001</v>
      </c>
      <c r="D23" s="8">
        <v>39.36</v>
      </c>
    </row>
    <row r="24" spans="1:4">
      <c r="A24" s="12" t="s">
        <v>93</v>
      </c>
      <c r="B24" s="6" t="s">
        <v>27</v>
      </c>
      <c r="C24" s="16">
        <v>3165.1</v>
      </c>
      <c r="D24" s="8">
        <v>72.290000000000006</v>
      </c>
    </row>
    <row r="25" spans="1:4">
      <c r="A25" s="12" t="s">
        <v>94</v>
      </c>
      <c r="B25" s="6" t="s">
        <v>28</v>
      </c>
      <c r="C25" s="16">
        <v>134.69999999999999</v>
      </c>
      <c r="D25" s="8">
        <v>59.33</v>
      </c>
    </row>
    <row r="26" spans="1:4">
      <c r="A26" s="12" t="s">
        <v>95</v>
      </c>
      <c r="B26" s="6" t="s">
        <v>29</v>
      </c>
      <c r="C26" s="16">
        <v>436</v>
      </c>
      <c r="D26" s="8">
        <v>16.22</v>
      </c>
    </row>
    <row r="27" spans="1:4">
      <c r="A27" s="12" t="s">
        <v>96</v>
      </c>
      <c r="B27" s="6" t="s">
        <v>30</v>
      </c>
      <c r="C27" s="16">
        <v>37</v>
      </c>
      <c r="D27" s="8">
        <v>0</v>
      </c>
    </row>
    <row r="28" spans="1:4">
      <c r="A28" s="12" t="s">
        <v>97</v>
      </c>
      <c r="B28" s="6" t="s">
        <v>31</v>
      </c>
      <c r="C28" s="16">
        <v>373.8</v>
      </c>
      <c r="D28" s="8">
        <v>131.74</v>
      </c>
    </row>
    <row r="29" spans="1:4">
      <c r="A29" s="12" t="s">
        <v>98</v>
      </c>
      <c r="B29" s="6" t="s">
        <v>32</v>
      </c>
      <c r="C29" s="16">
        <v>501.8</v>
      </c>
      <c r="D29" s="8">
        <v>59.79</v>
      </c>
    </row>
    <row r="30" spans="1:4">
      <c r="A30" s="12" t="s">
        <v>99</v>
      </c>
      <c r="B30" s="6" t="s">
        <v>33</v>
      </c>
      <c r="C30" s="16">
        <v>191.1</v>
      </c>
      <c r="D30" s="8">
        <v>81.25</v>
      </c>
    </row>
    <row r="31" spans="1:4">
      <c r="A31" s="12" t="s">
        <v>100</v>
      </c>
      <c r="B31" s="6" t="s">
        <v>34</v>
      </c>
      <c r="C31" s="16">
        <v>154.30000000000001</v>
      </c>
      <c r="D31" s="8">
        <v>64.14</v>
      </c>
    </row>
    <row r="32" spans="1:4">
      <c r="A32" s="12" t="s">
        <v>101</v>
      </c>
      <c r="B32" s="6" t="s">
        <v>35</v>
      </c>
      <c r="C32" s="16">
        <v>232.3</v>
      </c>
      <c r="D32" s="8">
        <v>55.85</v>
      </c>
    </row>
    <row r="33" spans="1:4">
      <c r="A33" s="12" t="s">
        <v>102</v>
      </c>
      <c r="B33" s="6" t="s">
        <v>36</v>
      </c>
      <c r="C33" s="16">
        <v>46.5</v>
      </c>
      <c r="D33" s="8">
        <v>0</v>
      </c>
    </row>
    <row r="34" spans="1:4">
      <c r="A34" s="12" t="s">
        <v>103</v>
      </c>
      <c r="B34" s="6" t="s">
        <v>37</v>
      </c>
      <c r="C34" s="16">
        <v>128.30000000000001</v>
      </c>
      <c r="D34" s="8">
        <v>48.8</v>
      </c>
    </row>
    <row r="35" spans="1:4">
      <c r="A35" s="12" t="s">
        <v>104</v>
      </c>
      <c r="B35" s="7" t="s">
        <v>61</v>
      </c>
      <c r="C35" s="16">
        <v>3278.2</v>
      </c>
      <c r="D35" s="8">
        <v>111.88</v>
      </c>
    </row>
    <row r="36" spans="1:4">
      <c r="A36" s="12" t="s">
        <v>105</v>
      </c>
      <c r="B36" s="6" t="s">
        <v>38</v>
      </c>
      <c r="C36" s="16">
        <v>59.3</v>
      </c>
      <c r="D36" s="8">
        <v>0</v>
      </c>
    </row>
    <row r="37" spans="1:4">
      <c r="A37" s="12" t="s">
        <v>106</v>
      </c>
      <c r="B37" s="6" t="s">
        <v>39</v>
      </c>
      <c r="C37" s="16">
        <v>214.1</v>
      </c>
      <c r="D37" s="8">
        <v>43.52</v>
      </c>
    </row>
    <row r="38" spans="1:4">
      <c r="A38" s="12" t="s">
        <v>107</v>
      </c>
      <c r="B38" s="6" t="s">
        <v>40</v>
      </c>
      <c r="C38" s="16">
        <v>3383.1</v>
      </c>
      <c r="D38" s="8">
        <v>126.89</v>
      </c>
    </row>
    <row r="39" spans="1:4">
      <c r="A39" s="12" t="s">
        <v>108</v>
      </c>
      <c r="B39" s="6" t="s">
        <v>41</v>
      </c>
      <c r="C39" s="16">
        <v>14</v>
      </c>
      <c r="D39" s="8">
        <v>0</v>
      </c>
    </row>
    <row r="40" spans="1:4">
      <c r="A40" s="12" t="s">
        <v>109</v>
      </c>
      <c r="B40" s="6" t="s">
        <v>42</v>
      </c>
      <c r="C40" s="16">
        <v>84.7</v>
      </c>
      <c r="D40" s="8">
        <v>0</v>
      </c>
    </row>
    <row r="41" spans="1:4">
      <c r="A41" s="12" t="s">
        <v>110</v>
      </c>
      <c r="B41" s="6" t="s">
        <v>43</v>
      </c>
      <c r="C41" s="16">
        <v>89.9</v>
      </c>
      <c r="D41" s="8">
        <v>0</v>
      </c>
    </row>
    <row r="42" spans="1:4">
      <c r="A42" s="12" t="s">
        <v>111</v>
      </c>
      <c r="B42" s="6" t="s">
        <v>44</v>
      </c>
      <c r="C42" s="16">
        <v>117.8</v>
      </c>
      <c r="D42" s="8">
        <v>125.27</v>
      </c>
    </row>
    <row r="43" spans="1:4">
      <c r="A43" s="12" t="s">
        <v>112</v>
      </c>
      <c r="B43" s="6" t="s">
        <v>45</v>
      </c>
      <c r="C43" s="16">
        <v>63.3</v>
      </c>
      <c r="D43" s="8">
        <v>0</v>
      </c>
    </row>
    <row r="44" spans="1:4">
      <c r="A44" s="12" t="s">
        <v>113</v>
      </c>
      <c r="B44" s="6" t="s">
        <v>46</v>
      </c>
      <c r="C44" s="16">
        <v>59.6</v>
      </c>
      <c r="D44" s="8">
        <v>32.57</v>
      </c>
    </row>
    <row r="45" spans="1:4">
      <c r="A45" s="12" t="s">
        <v>114</v>
      </c>
      <c r="B45" s="6" t="s">
        <v>47</v>
      </c>
      <c r="C45" s="16">
        <v>67</v>
      </c>
      <c r="D45" s="8">
        <v>73.430000000000007</v>
      </c>
    </row>
    <row r="46" spans="1:4">
      <c r="A46" s="12" t="s">
        <v>115</v>
      </c>
      <c r="B46" s="6" t="s">
        <v>48</v>
      </c>
      <c r="C46" s="16">
        <v>236</v>
      </c>
      <c r="D46" s="8">
        <v>45.93</v>
      </c>
    </row>
    <row r="47" spans="1:4">
      <c r="A47" s="12" t="s">
        <v>116</v>
      </c>
      <c r="B47" s="6" t="s">
        <v>49</v>
      </c>
      <c r="C47" s="16">
        <v>631.20000000000005</v>
      </c>
      <c r="D47" s="8">
        <v>97.12</v>
      </c>
    </row>
    <row r="48" spans="1:4">
      <c r="A48" s="12" t="s">
        <v>117</v>
      </c>
      <c r="B48" s="6" t="s">
        <v>50</v>
      </c>
      <c r="C48" s="16">
        <v>91.9</v>
      </c>
      <c r="D48" s="8">
        <v>79.959999999999994</v>
      </c>
    </row>
    <row r="49" spans="1:4">
      <c r="A49" s="12" t="s">
        <v>118</v>
      </c>
      <c r="B49" s="6" t="s">
        <v>51</v>
      </c>
      <c r="C49" s="16">
        <v>80.7</v>
      </c>
      <c r="D49" s="8">
        <v>49.81</v>
      </c>
    </row>
    <row r="50" spans="1:4">
      <c r="A50" s="12" t="s">
        <v>119</v>
      </c>
      <c r="B50" s="6" t="s">
        <v>52</v>
      </c>
      <c r="C50" s="16">
        <v>808.5</v>
      </c>
      <c r="D50" s="8">
        <v>97.97</v>
      </c>
    </row>
    <row r="51" spans="1:4">
      <c r="A51" s="12" t="s">
        <v>120</v>
      </c>
      <c r="B51" s="6" t="s">
        <v>53</v>
      </c>
      <c r="C51" s="16">
        <v>174.8</v>
      </c>
      <c r="D51" s="8">
        <v>87.11</v>
      </c>
    </row>
    <row r="52" spans="1:4">
      <c r="A52" s="19" t="s">
        <v>127</v>
      </c>
      <c r="B52" s="6" t="str">
        <f>UPPER(A52)</f>
        <v>UPPER SAXONDALE</v>
      </c>
      <c r="C52" s="16">
        <v>397.9</v>
      </c>
      <c r="D52" s="8">
        <v>78.83</v>
      </c>
    </row>
    <row r="53" spans="1:4">
      <c r="A53" s="12" t="s">
        <v>121</v>
      </c>
      <c r="B53" s="6" t="s">
        <v>54</v>
      </c>
      <c r="C53" s="16">
        <v>68.5</v>
      </c>
      <c r="D53" s="8">
        <v>36.130000000000003</v>
      </c>
    </row>
    <row r="54" spans="1:4">
      <c r="A54" s="12" t="s">
        <v>122</v>
      </c>
      <c r="B54" s="6" t="s">
        <v>55</v>
      </c>
      <c r="C54" s="16">
        <v>379.5</v>
      </c>
      <c r="D54" s="8">
        <v>66.77</v>
      </c>
    </row>
    <row r="55" spans="1:4">
      <c r="A55" s="12" t="s">
        <v>123</v>
      </c>
      <c r="B55" s="6" t="s">
        <v>56</v>
      </c>
      <c r="C55" s="16">
        <v>172.3</v>
      </c>
      <c r="D55" s="8">
        <v>54.13</v>
      </c>
    </row>
    <row r="56" spans="1:4">
      <c r="A56" s="12" t="s">
        <v>124</v>
      </c>
      <c r="B56" s="6" t="s">
        <v>57</v>
      </c>
      <c r="C56" s="16">
        <v>304.2</v>
      </c>
      <c r="D56" s="8">
        <v>48.58</v>
      </c>
    </row>
    <row r="57" spans="1:4">
      <c r="A57" s="12" t="s">
        <v>126</v>
      </c>
      <c r="B57" s="6" t="s">
        <v>63</v>
      </c>
      <c r="C57" s="16">
        <v>55.2</v>
      </c>
      <c r="D57" s="8">
        <v>0</v>
      </c>
    </row>
    <row r="58" spans="1:4">
      <c r="A58" s="12" t="s">
        <v>125</v>
      </c>
      <c r="B58" s="7" t="s">
        <v>62</v>
      </c>
      <c r="C58" s="16">
        <v>221.9</v>
      </c>
      <c r="D58" s="8">
        <v>79.02</v>
      </c>
    </row>
    <row r="60" spans="1:4">
      <c r="B60" t="s">
        <v>130</v>
      </c>
      <c r="C60" s="17">
        <v>15538.2</v>
      </c>
      <c r="D60">
        <v>0</v>
      </c>
    </row>
    <row r="61" spans="1:4">
      <c r="C61" s="17">
        <f>SUM(C2:C60)</f>
        <v>48486.3</v>
      </c>
    </row>
  </sheetData>
  <sheetProtection selectLockedCells="1"/>
  <autoFilter ref="B1:D58" xr:uid="{00000000-0009-0000-0000-000001000000}"/>
  <pageMargins left="0.7" right="0.7" top="0.75" bottom="0.75" header="0.3" footer="0.3"/>
  <pageSetup paperSize="9" scale="64" orientation="portrait" r:id="rId1"/>
  <headerFooter>
    <oddHeader>&amp;C&amp;"Calibri"&amp;12&amp;K000000OFFICIAL&amp;1#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10" sqref="E10"/>
    </sheetView>
  </sheetViews>
  <sheetFormatPr defaultRowHeight="14.4"/>
  <sheetData>
    <row r="1" spans="1:1">
      <c r="A1" t="s">
        <v>131</v>
      </c>
    </row>
  </sheetData>
  <pageMargins left="0.7" right="0.7" top="0.75" bottom="0.75" header="0.3" footer="0.3"/>
  <pageSetup orientation="portrait" r:id="rId1"/>
  <headerFooter>
    <oddHeader>&amp;C&amp;"Calibri"&amp;12&amp;K000000OFFICIAL&amp;1#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Calculation</vt:lpstr>
      <vt:lpstr>Input data</vt:lpstr>
      <vt:lpstr>Password</vt:lpstr>
    </vt:vector>
  </TitlesOfParts>
  <Company>Rushcliffe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2026-2027 Parish Precept Band D Charge Calculator</dc:title>
  <dc:subject>parish precept calculator</dc:subject>
  <dc:creator>Alison Hall-Wright</dc:creator>
  <cp:lastModifiedBy>Ian Meader</cp:lastModifiedBy>
  <cp:lastPrinted>2016-12-15T12:18:07Z</cp:lastPrinted>
  <dcterms:created xsi:type="dcterms:W3CDTF">2015-12-02T11:44:53Z</dcterms:created>
  <dcterms:modified xsi:type="dcterms:W3CDTF">2025-10-15T08:24:13Z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605bbf-3f5a-4d11-995a-ab0e71eef3db_Enabled">
    <vt:lpwstr>true</vt:lpwstr>
  </property>
  <property fmtid="{D5CDD505-2E9C-101B-9397-08002B2CF9AE}" pid="3" name="MSIP_Label_82605bbf-3f5a-4d11-995a-ab0e71eef3db_SetDate">
    <vt:lpwstr>2022-11-09T13:56:19Z</vt:lpwstr>
  </property>
  <property fmtid="{D5CDD505-2E9C-101B-9397-08002B2CF9AE}" pid="4" name="MSIP_Label_82605bbf-3f5a-4d11-995a-ab0e71eef3db_Method">
    <vt:lpwstr>Standard</vt:lpwstr>
  </property>
  <property fmtid="{D5CDD505-2E9C-101B-9397-08002B2CF9AE}" pid="5" name="MSIP_Label_82605bbf-3f5a-4d11-995a-ab0e71eef3db_Name">
    <vt:lpwstr>General</vt:lpwstr>
  </property>
  <property fmtid="{D5CDD505-2E9C-101B-9397-08002B2CF9AE}" pid="6" name="MSIP_Label_82605bbf-3f5a-4d11-995a-ab0e71eef3db_SiteId">
    <vt:lpwstr>0fb26f95-b29d-4825-a41a-86c75ea1246a</vt:lpwstr>
  </property>
  <property fmtid="{D5CDD505-2E9C-101B-9397-08002B2CF9AE}" pid="7" name="MSIP_Label_82605bbf-3f5a-4d11-995a-ab0e71eef3db_ActionId">
    <vt:lpwstr>5187c62e-f166-453f-90ed-67be477455ad</vt:lpwstr>
  </property>
  <property fmtid="{D5CDD505-2E9C-101B-9397-08002B2CF9AE}" pid="8" name="MSIP_Label_82605bbf-3f5a-4d11-995a-ab0e71eef3db_ContentBits">
    <vt:lpwstr>1</vt:lpwstr>
  </property>
</Properties>
</file>