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Meader\Documents\FOI Responses\"/>
    </mc:Choice>
  </mc:AlternateContent>
  <xr:revisionPtr revIDLastSave="0" documentId="8_{FAA68C29-CFD9-4C3E-9482-7EF432EA2169}" xr6:coauthVersionLast="46" xr6:coauthVersionMax="46" xr10:uidLastSave="{00000000-0000-0000-0000-000000000000}"/>
  <bookViews>
    <workbookView xWindow="-108" yWindow="-108" windowWidth="23256" windowHeight="12576" xr2:uid="{EE138D00-1477-4448-BBD4-7E83483358E5}"/>
  </bookViews>
  <sheets>
    <sheet name="Contracts" sheetId="2" r:id="rId1"/>
  </sheets>
  <externalReferences>
    <externalReference r:id="rId2"/>
    <externalReference r:id="rId3"/>
    <externalReference r:id="rId4"/>
  </externalReferences>
  <definedNames>
    <definedName name="_xlnm._FilterDatabase" localSheetId="0" hidden="1">Contracts!$A$2:$M$25</definedName>
    <definedName name="ContactOverdue" localSheetId="0">Contracts!#REF!</definedName>
    <definedName name="ContactOverdue">#REF!</definedName>
    <definedName name="krp">'[1]Financial Codes'!$J$6:$J$10</definedName>
    <definedName name="num" localSheetId="0">'[2]04455-3436'!#REF!</definedName>
    <definedName name="num">'[3]0605-0730'!#REF!</definedName>
    <definedName name="_xlnm.Print_Area" localSheetId="0">Contracts!$A$1:$I$14</definedName>
    <definedName name="_xlnm.Print_Titles" localSheetId="0">Contracts!$1:$1</definedName>
    <definedName name="Status" localSheetId="0">'[2]Financial Codes'!$Q$6:$Q$10</definedName>
    <definedName name="Status">'[3]Financial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2" l="1"/>
  <c r="K25" i="2"/>
  <c r="L24" i="2"/>
  <c r="K24" i="2"/>
  <c r="L23" i="2"/>
  <c r="K23" i="2"/>
  <c r="L22" i="2"/>
  <c r="K22" i="2"/>
  <c r="L21" i="2"/>
  <c r="K21" i="2"/>
  <c r="L20" i="2"/>
  <c r="K20" i="2"/>
  <c r="L19" i="2"/>
  <c r="K19" i="2"/>
  <c r="L18" i="2"/>
  <c r="K18" i="2"/>
  <c r="L17" i="2"/>
  <c r="K17" i="2"/>
  <c r="J17" i="2"/>
  <c r="L16" i="2"/>
  <c r="K16" i="2"/>
  <c r="L15" i="2"/>
  <c r="K15" i="2"/>
  <c r="K14" i="2"/>
  <c r="L13" i="2"/>
  <c r="K13" i="2"/>
  <c r="L12" i="2"/>
  <c r="K12" i="2"/>
  <c r="L11" i="2"/>
  <c r="K11" i="2"/>
  <c r="L10" i="2"/>
  <c r="K10" i="2"/>
  <c r="L9" i="2"/>
  <c r="K9" i="2"/>
  <c r="K8" i="2"/>
  <c r="L7" i="2"/>
  <c r="K7" i="2"/>
  <c r="L6" i="2"/>
  <c r="K6" i="2"/>
  <c r="L5" i="2"/>
  <c r="K5" i="2"/>
  <c r="L4" i="2"/>
  <c r="K4" i="2"/>
  <c r="L3" i="2"/>
  <c r="K3" i="2"/>
  <c r="M1" i="2"/>
</calcChain>
</file>

<file path=xl/sharedStrings.xml><?xml version="1.0" encoding="utf-8"?>
<sst xmlns="http://schemas.openxmlformats.org/spreadsheetml/2006/main" count="154" uniqueCount="66">
  <si>
    <t xml:space="preserve">   </t>
  </si>
  <si>
    <t>Supplier</t>
  </si>
  <si>
    <t>Category</t>
  </si>
  <si>
    <t>Platform</t>
  </si>
  <si>
    <t>Description</t>
  </si>
  <si>
    <t>Contract Type</t>
  </si>
  <si>
    <t>Term</t>
  </si>
  <si>
    <t>Contract Start</t>
  </si>
  <si>
    <t>Renewal/End Date</t>
  </si>
  <si>
    <t>Notice Period
(days)</t>
  </si>
  <si>
    <t>Value
(per annum)</t>
  </si>
  <si>
    <t>Contract Value</t>
  </si>
  <si>
    <t>Status</t>
  </si>
  <si>
    <t>Framework</t>
  </si>
  <si>
    <t>Software</t>
  </si>
  <si>
    <t>Support &amp; Maintenance</t>
  </si>
  <si>
    <t>1 Year</t>
  </si>
  <si>
    <t>CCS Media</t>
  </si>
  <si>
    <t>Hardware</t>
  </si>
  <si>
    <t>Hybrid</t>
  </si>
  <si>
    <t>Rental</t>
  </si>
  <si>
    <t>Service</t>
  </si>
  <si>
    <t>3 Year</t>
  </si>
  <si>
    <t>SAAS</t>
  </si>
  <si>
    <t>Saville Audio Visual</t>
  </si>
  <si>
    <t>2x licenses for BrightSign Network Subscription (device 5 &amp; 4), BrightSign HD223 Networked Player 44D8DU006187
BrightSign HD223 Networked Player 44D8D3002128</t>
  </si>
  <si>
    <t>Phoenix Software</t>
  </si>
  <si>
    <t>2x Creative Cloud for teams Licensing Subscription (July 2019)</t>
  </si>
  <si>
    <t>IDOX Software Ltd</t>
  </si>
  <si>
    <t>Vipre Security</t>
  </si>
  <si>
    <t>MailCritical and ImageControl 300 Users &amp; Vault Critical 300 users</t>
  </si>
  <si>
    <t>Terminal4</t>
  </si>
  <si>
    <t>Customer Hosting Solution www.rushcliffe.gov.uk</t>
  </si>
  <si>
    <t>Gedling Borough Council</t>
  </si>
  <si>
    <t>HR Resource Link &amp; Payrol System</t>
  </si>
  <si>
    <t>Xpress Software Solutions</t>
  </si>
  <si>
    <t>Mobile Cavassing Hosting Fees</t>
  </si>
  <si>
    <t>2 Year</t>
  </si>
  <si>
    <t>OK</t>
  </si>
  <si>
    <t>Mobile Cavassing x15 Tablets Support &amp; Maintenance</t>
  </si>
  <si>
    <t>CIVICA UK Ltd</t>
  </si>
  <si>
    <t>ICON Hosting Solution Annual Maintenance and Support</t>
  </si>
  <si>
    <t>7 Year</t>
  </si>
  <si>
    <t>Licence Check Ltd</t>
  </si>
  <si>
    <t>3x Davis (DVLA) CDR Perpetual UK, EU &amp; Global Licences and Library annual maintenance</t>
  </si>
  <si>
    <t>Daisy Communication Limited</t>
  </si>
  <si>
    <t>3x Creative Cloud for teams Licensing Subscription for 1 year (January 2019)</t>
  </si>
  <si>
    <t>Nominet</t>
  </si>
  <si>
    <t>PSN DNS Services annual support and maintenance</t>
  </si>
  <si>
    <t>Axess Systems Ltd</t>
  </si>
  <si>
    <t>4 x VIPG Acrobat Standard DC for teams ALL Windows EU Eng</t>
  </si>
  <si>
    <t>3x licenses for BrightSign Network Subscription (device 1 &amp; 3), BrightSign HD223 Networked Player 33D68A001773
BrightSign HD223 Networked Player 33D689001448
BrightSign HD223 Networked Player 33D681000858</t>
  </si>
  <si>
    <t>2x licenses for BrightSign Network Subscription (device 6 &amp; 7), BrightSign HD223 Networked Player 44D980004783
BrightSign HD223 Networked Player 44D985004771</t>
  </si>
  <si>
    <t>O2 SIM (Unlimited Voice, text and Data)</t>
  </si>
  <si>
    <t>IdeaGen Gael Ltd</t>
  </si>
  <si>
    <t>Covalent CPM System Annual Support and Maintenance</t>
  </si>
  <si>
    <t>MSSA - MASTER SOFTWARE AND SERVICES AGREEMENT</t>
  </si>
  <si>
    <t>Uniform Corporate Licenses (IDOX) 50 concurrent Licences</t>
  </si>
  <si>
    <t>T4 Terminal 4 Site Manager Annual Maintenance and Support</t>
  </si>
  <si>
    <t>Security Metrics</t>
  </si>
  <si>
    <t>PCI-DSS Quarterly ASV scanning (29 IP Addresses), and Annual Questionaire</t>
  </si>
  <si>
    <t>320x Veritas Backup for Microsoft365 Unlimited Storage via Veritas Cloud Off-Premise</t>
  </si>
  <si>
    <t>Bytes Software Services</t>
  </si>
  <si>
    <t>Microsoft Enterprise Agreement; 265x M365 E3 From SA, 265x SfB Plus CAL ShrdSvr ALNG SubsVL MVL PerUser to M365 E3, 45x O365E1 ShrdSvr ALNG SubsVL MVL PerUsr, 45x CoreCALBridgeO365 ALNG SubsVL MVL PerUsr, 32x CISSteDCCore ALNG LicSAPk MVL 2Lic CoreLic (SCCM &amp; Datacentre), 310x O365AdvThrtPrtctnPln1 ShrdSvr ALNG SubsVL MVL, 5x VisioPlan2 ShrdSvr ALNG SubsVL MVL PerUsr, 2x Teams Rooms</t>
  </si>
  <si>
    <t>O2 Mobile phone connections &amp; Hardware</t>
  </si>
  <si>
    <t>Enterprise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</si>
</sst>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 mmm\ yyyy"/>
    <numFmt numFmtId="165" formatCode="&quot;£&quot;#,##0"/>
    <numFmt numFmtId="166" formatCode="&quot;£&quot;#,##0.00"/>
  </numFmts>
  <fonts count="9" x14ac:knownFonts="1">
    <font>
      <sz val="11"/>
      <color theme="1"/>
      <name val="Calibri"/>
      <family val="2"/>
      <scheme val="minor"/>
    </font>
    <font>
      <sz val="11"/>
      <color theme="1"/>
      <name val="Calibri"/>
      <family val="2"/>
      <scheme val="minor"/>
    </font>
    <font>
      <sz val="10"/>
      <name val="Arial"/>
    </font>
    <font>
      <b/>
      <sz val="12"/>
      <color indexed="9"/>
      <name val="Arial"/>
      <family val="2"/>
    </font>
    <font>
      <b/>
      <sz val="14"/>
      <name val="Wingdings"/>
      <charset val="2"/>
    </font>
    <font>
      <b/>
      <sz val="10"/>
      <name val="Arial"/>
      <family val="2"/>
    </font>
    <font>
      <sz val="14"/>
      <name val="Wingdings"/>
      <charset val="2"/>
    </font>
    <font>
      <sz val="10"/>
      <name val="Arial"/>
      <family val="2"/>
    </font>
    <font>
      <b/>
      <sz val="10"/>
      <color indexed="10"/>
      <name val="Arial"/>
      <family val="2"/>
    </font>
  </fonts>
  <fills count="5">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9"/>
        <bgColor indexed="64"/>
      </patternFill>
    </fill>
  </fills>
  <borders count="4">
    <border>
      <left/>
      <right/>
      <top/>
      <bottom/>
      <diagonal/>
    </border>
    <border>
      <left style="thick">
        <color indexed="22"/>
      </left>
      <right/>
      <top/>
      <bottom/>
      <diagonal/>
    </border>
    <border>
      <left/>
      <right style="thick">
        <color indexed="22"/>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2" fillId="0" borderId="0"/>
    <xf numFmtId="0" fontId="1" fillId="0" borderId="0"/>
    <xf numFmtId="44" fontId="7" fillId="0" borderId="0" applyFont="0" applyFill="0" applyBorder="0" applyAlignment="0" applyProtection="0"/>
  </cellStyleXfs>
  <cellXfs count="40">
    <xf numFmtId="0" fontId="0" fillId="0" borderId="0" xfId="0"/>
    <xf numFmtId="49" fontId="3" fillId="2" borderId="0" xfId="1" applyNumberFormat="1" applyFont="1" applyFill="1" applyAlignment="1">
      <alignment horizontal="left" vertical="center"/>
    </xf>
    <xf numFmtId="14" fontId="3" fillId="2" borderId="0" xfId="1" applyNumberFormat="1" applyFont="1" applyFill="1" applyAlignment="1">
      <alignment horizontal="right" vertical="center"/>
    </xf>
    <xf numFmtId="14" fontId="4" fillId="0" borderId="0" xfId="1" applyNumberFormat="1" applyFont="1" applyAlignment="1">
      <alignment vertical="center"/>
    </xf>
    <xf numFmtId="0" fontId="5" fillId="0" borderId="0" xfId="1" applyFont="1" applyAlignment="1">
      <alignment vertical="center"/>
    </xf>
    <xf numFmtId="0" fontId="5" fillId="3" borderId="1" xfId="1" applyFont="1" applyFill="1" applyBorder="1" applyAlignment="1">
      <alignment horizontal="left" vertical="center" wrapText="1"/>
    </xf>
    <xf numFmtId="0" fontId="5" fillId="3" borderId="0" xfId="1" applyFont="1" applyFill="1" applyAlignment="1">
      <alignment horizontal="left" vertical="center" wrapText="1"/>
    </xf>
    <xf numFmtId="164" fontId="5" fillId="3" borderId="0" xfId="1" applyNumberFormat="1" applyFont="1" applyFill="1" applyAlignment="1">
      <alignment horizontal="left" vertical="center" wrapText="1"/>
    </xf>
    <xf numFmtId="1" fontId="5" fillId="3" borderId="0" xfId="1" applyNumberFormat="1" applyFont="1" applyFill="1" applyAlignment="1">
      <alignment horizontal="left" vertical="center" wrapText="1"/>
    </xf>
    <xf numFmtId="165" fontId="5" fillId="3" borderId="0" xfId="1" applyNumberFormat="1" applyFont="1" applyFill="1" applyAlignment="1">
      <alignment horizontal="left" vertical="center" wrapText="1"/>
    </xf>
    <xf numFmtId="165" fontId="5" fillId="3" borderId="2" xfId="1" applyNumberFormat="1" applyFont="1" applyFill="1" applyBorder="1" applyAlignment="1">
      <alignment horizontal="left" vertical="center" wrapText="1"/>
    </xf>
    <xf numFmtId="0" fontId="6" fillId="0" borderId="0" xfId="1" applyFont="1" applyAlignment="1">
      <alignment vertical="center"/>
    </xf>
    <xf numFmtId="0" fontId="7" fillId="0" borderId="0" xfId="1" applyFont="1" applyAlignment="1">
      <alignment vertical="center"/>
    </xf>
    <xf numFmtId="0" fontId="7" fillId="0" borderId="3" xfId="1" applyFont="1" applyBorder="1" applyAlignment="1">
      <alignment vertical="center"/>
    </xf>
    <xf numFmtId="0" fontId="5" fillId="0" borderId="3" xfId="1" applyFont="1" applyBorder="1" applyAlignment="1">
      <alignment vertical="center" wrapText="1"/>
    </xf>
    <xf numFmtId="0" fontId="7" fillId="0" borderId="3" xfId="1" applyFont="1" applyBorder="1" applyAlignment="1">
      <alignment vertical="center" wrapText="1"/>
    </xf>
    <xf numFmtId="0" fontId="7" fillId="0" borderId="3" xfId="1" applyFont="1" applyBorder="1" applyAlignment="1">
      <alignment horizontal="center" vertical="center"/>
    </xf>
    <xf numFmtId="164" fontId="7" fillId="0" borderId="3" xfId="1" applyNumberFormat="1" applyFont="1" applyBorder="1" applyAlignment="1">
      <alignment horizontal="center" vertical="center"/>
    </xf>
    <xf numFmtId="1" fontId="7" fillId="0" borderId="3" xfId="1" applyNumberFormat="1" applyFont="1" applyBorder="1" applyAlignment="1">
      <alignment horizontal="center" vertical="center"/>
    </xf>
    <xf numFmtId="166" fontId="7" fillId="0" borderId="3" xfId="1" applyNumberFormat="1" applyFont="1" applyBorder="1" applyAlignment="1">
      <alignment horizontal="center" vertical="center"/>
    </xf>
    <xf numFmtId="165" fontId="8" fillId="4" borderId="3" xfId="1" applyNumberFormat="1" applyFont="1" applyFill="1" applyBorder="1" applyAlignment="1">
      <alignment horizontal="center" vertical="center"/>
    </xf>
    <xf numFmtId="165" fontId="7" fillId="4" borderId="3" xfId="1" applyNumberFormat="1" applyFont="1" applyFill="1" applyBorder="1" applyAlignment="1">
      <alignment horizontal="center" vertical="center"/>
    </xf>
    <xf numFmtId="0" fontId="5" fillId="0" borderId="3" xfId="1" applyFont="1" applyBorder="1" applyAlignment="1">
      <alignment vertical="center"/>
    </xf>
    <xf numFmtId="0" fontId="7" fillId="4" borderId="3" xfId="1" applyFont="1" applyFill="1" applyBorder="1" applyAlignment="1">
      <alignment horizontal="center" vertical="center"/>
    </xf>
    <xf numFmtId="1" fontId="7" fillId="4" borderId="3" xfId="1" applyNumberFormat="1" applyFont="1" applyFill="1" applyBorder="1" applyAlignment="1">
      <alignment horizontal="center" vertical="center"/>
    </xf>
    <xf numFmtId="166" fontId="7" fillId="4" borderId="3" xfId="1" applyNumberFormat="1" applyFont="1" applyFill="1" applyBorder="1" applyAlignment="1">
      <alignment horizontal="center" vertical="center"/>
    </xf>
    <xf numFmtId="0" fontId="5" fillId="4" borderId="3" xfId="1" applyFont="1" applyFill="1" applyBorder="1" applyAlignment="1">
      <alignment vertical="center"/>
    </xf>
    <xf numFmtId="0" fontId="7" fillId="4" borderId="3" xfId="1" applyFont="1" applyFill="1" applyBorder="1" applyAlignment="1">
      <alignment vertical="center" wrapText="1"/>
    </xf>
    <xf numFmtId="164" fontId="7" fillId="4" borderId="3" xfId="1" applyNumberFormat="1" applyFont="1" applyFill="1" applyBorder="1" applyAlignment="1">
      <alignment horizontal="center" vertical="center"/>
    </xf>
    <xf numFmtId="0" fontId="7" fillId="0" borderId="0" xfId="1" applyFont="1" applyAlignment="1">
      <alignment vertical="center" wrapText="1"/>
    </xf>
    <xf numFmtId="165" fontId="7" fillId="4" borderId="3" xfId="1" applyNumberFormat="1" applyFont="1" applyFill="1" applyBorder="1" applyAlignment="1">
      <alignment horizontal="left" vertical="center"/>
    </xf>
    <xf numFmtId="0" fontId="5" fillId="0" borderId="0" xfId="1" applyFont="1" applyAlignment="1">
      <alignment vertical="center" wrapText="1"/>
    </xf>
    <xf numFmtId="49" fontId="7" fillId="0" borderId="0" xfId="1" applyNumberFormat="1" applyFont="1" applyAlignment="1">
      <alignment horizontal="right" vertical="center"/>
    </xf>
    <xf numFmtId="166" fontId="7" fillId="0" borderId="0" xfId="1" applyNumberFormat="1" applyFont="1" applyAlignment="1">
      <alignment vertical="center" wrapText="1"/>
    </xf>
    <xf numFmtId="166" fontId="7" fillId="0" borderId="0" xfId="1" applyNumberFormat="1" applyFont="1" applyAlignment="1">
      <alignment vertical="center"/>
    </xf>
    <xf numFmtId="164" fontId="7" fillId="0" borderId="0" xfId="1" applyNumberFormat="1" applyFont="1" applyAlignment="1">
      <alignment horizontal="center" vertical="center"/>
    </xf>
    <xf numFmtId="1" fontId="7" fillId="0" borderId="0" xfId="1" applyNumberFormat="1" applyFont="1" applyAlignment="1">
      <alignment vertical="center"/>
    </xf>
    <xf numFmtId="1" fontId="5" fillId="0" borderId="0" xfId="1" applyNumberFormat="1" applyFont="1" applyAlignment="1">
      <alignment vertical="center"/>
    </xf>
    <xf numFmtId="166" fontId="5" fillId="0" borderId="0" xfId="1" applyNumberFormat="1" applyFont="1" applyAlignment="1">
      <alignment vertical="center"/>
    </xf>
    <xf numFmtId="49" fontId="3" fillId="2" borderId="0" xfId="1" applyNumberFormat="1" applyFont="1" applyFill="1" applyAlignment="1">
      <alignment horizontal="left" vertical="center"/>
    </xf>
  </cellXfs>
  <cellStyles count="4">
    <cellStyle name="Currency 2" xfId="3" xr:uid="{DBA0D230-462D-4BCA-B749-CEAE66EE2676}"/>
    <cellStyle name="Normal" xfId="0" builtinId="0"/>
    <cellStyle name="Normal 2" xfId="1" xr:uid="{FF13E7E9-D9A8-4710-BDF5-E03AF2D8C04B}"/>
    <cellStyle name="Normal 2 2" xfId="2" xr:uid="{4622294D-7E7A-4EE2-9A52-B0CA418B7269}"/>
  </cellStyles>
  <dxfs count="3">
    <dxf>
      <fill>
        <patternFill>
          <bgColor indexed="47"/>
        </patternFill>
      </fill>
    </dxf>
    <dxf>
      <fill>
        <patternFill>
          <bgColor indexed="45"/>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Financial Codes'!A1"/></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57150</xdr:colOff>
      <xdr:row>1</xdr:row>
      <xdr:rowOff>0</xdr:rowOff>
    </xdr:to>
    <xdr:pic>
      <xdr:nvPicPr>
        <xdr:cNvPr id="2" name="Picture 3">
          <a:hlinkClick xmlns:r="http://schemas.openxmlformats.org/officeDocument/2006/relationships" r:id="rId1"/>
          <a:extLst>
            <a:ext uri="{FF2B5EF4-FFF2-40B4-BE49-F238E27FC236}">
              <a16:creationId xmlns:a16="http://schemas.microsoft.com/office/drawing/2014/main" id="{ACB3A2C0-C41B-4449-9C70-5D38AA7DF6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12700"/>
          <a:ext cx="317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12700</xdr:rowOff>
    </xdr:from>
    <xdr:to>
      <xdr:col>0</xdr:col>
      <xdr:colOff>57150</xdr:colOff>
      <xdr:row>1</xdr:row>
      <xdr:rowOff>0</xdr:rowOff>
    </xdr:to>
    <xdr:pic>
      <xdr:nvPicPr>
        <xdr:cNvPr id="3" name="Picture 7">
          <a:hlinkClick xmlns:r="http://schemas.openxmlformats.org/officeDocument/2006/relationships" r:id="rId1"/>
          <a:extLst>
            <a:ext uri="{FF2B5EF4-FFF2-40B4-BE49-F238E27FC236}">
              <a16:creationId xmlns:a16="http://schemas.microsoft.com/office/drawing/2014/main" id="{B3C21E0B-DB9A-4218-8303-0641847E1C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12700"/>
          <a:ext cx="317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dwyer/Rushcliffe%20Borough%20Council/ICT%20Services%20-%20ICT%20Management/02.%20Budgets%20and%20Plans/Budgets%20and%20Plans%20Current%20Year/Budget%20Book%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row r="6">
          <cell r="J6" t="str">
            <v>Purchased</v>
          </cell>
        </row>
        <row r="7">
          <cell r="J7" t="str">
            <v>Cancelled</v>
          </cell>
        </row>
        <row r="8">
          <cell r="J8" t="str">
            <v>Invoiced</v>
          </cell>
        </row>
        <row r="9">
          <cell r="J9" t="str">
            <v>In Dispute</v>
          </cell>
        </row>
        <row r="10">
          <cell r="J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Revision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2"/>
      <sheetName val="4870-0864"/>
      <sheetName val="0592-0734"/>
      <sheetName val="0602-0734 (Security)"/>
      <sheetName val="0603-0734"/>
      <sheetName val="0599-0730"/>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9A6F-A55A-4621-9A71-55671E883E2E}">
  <sheetPr>
    <pageSetUpPr fitToPage="1"/>
  </sheetPr>
  <dimension ref="A1:N26"/>
  <sheetViews>
    <sheetView showGridLines="0" tabSelected="1" zoomScale="90" zoomScaleNormal="90" workbookViewId="0">
      <pane ySplit="2" topLeftCell="A3" activePane="bottomLeft" state="frozen"/>
      <selection activeCell="D20" sqref="D20"/>
      <selection pane="bottomLeft" activeCell="D13" sqref="D13"/>
    </sheetView>
  </sheetViews>
  <sheetFormatPr defaultColWidth="9.44140625" defaultRowHeight="17.399999999999999" x14ac:dyDescent="0.3"/>
  <cols>
    <col min="1" max="1" width="36.6640625" style="32" customWidth="1"/>
    <col min="2" max="3" width="11.33203125" style="4" customWidth="1"/>
    <col min="4" max="4" width="55" style="33" customWidth="1"/>
    <col min="5" max="5" width="20.44140625" style="34" customWidth="1"/>
    <col min="6" max="6" width="11.44140625" style="34" bestFit="1" customWidth="1"/>
    <col min="7" max="7" width="16.44140625" style="34" customWidth="1"/>
    <col min="8" max="8" width="17.5546875" style="35" customWidth="1"/>
    <col min="9" max="9" width="12.6640625" style="36" customWidth="1"/>
    <col min="10" max="10" width="14" style="34" customWidth="1"/>
    <col min="11" max="11" width="15.5546875" style="34" customWidth="1"/>
    <col min="12" max="12" width="9.44140625" style="38" customWidth="1"/>
    <col min="13" max="13" width="54.6640625" style="34" customWidth="1"/>
    <col min="14" max="14" width="10.5546875" style="11" bestFit="1" customWidth="1"/>
    <col min="15" max="16384" width="9.44140625" style="12"/>
  </cols>
  <sheetData>
    <row r="1" spans="1:14" s="4" customFormat="1" x14ac:dyDescent="0.3">
      <c r="A1" s="39" t="s">
        <v>0</v>
      </c>
      <c r="B1" s="39"/>
      <c r="C1" s="39"/>
      <c r="D1" s="39"/>
      <c r="E1" s="39"/>
      <c r="F1" s="39"/>
      <c r="G1" s="39"/>
      <c r="H1" s="39"/>
      <c r="I1" s="39"/>
      <c r="J1" s="39"/>
      <c r="K1" s="1"/>
      <c r="L1" s="1"/>
      <c r="M1" s="2">
        <f ca="1">TODAY()</f>
        <v>44462</v>
      </c>
      <c r="N1" s="3"/>
    </row>
    <row r="2" spans="1:14" ht="39.6" x14ac:dyDescent="0.3">
      <c r="A2" s="5" t="s">
        <v>1</v>
      </c>
      <c r="B2" s="6" t="s">
        <v>2</v>
      </c>
      <c r="C2" s="6" t="s">
        <v>3</v>
      </c>
      <c r="D2" s="6" t="s">
        <v>4</v>
      </c>
      <c r="E2" s="6" t="s">
        <v>5</v>
      </c>
      <c r="F2" s="6" t="s">
        <v>6</v>
      </c>
      <c r="G2" s="6" t="s">
        <v>7</v>
      </c>
      <c r="H2" s="7" t="s">
        <v>8</v>
      </c>
      <c r="I2" s="8" t="s">
        <v>9</v>
      </c>
      <c r="J2" s="9" t="s">
        <v>10</v>
      </c>
      <c r="K2" s="9" t="s">
        <v>11</v>
      </c>
      <c r="L2" s="9" t="s">
        <v>12</v>
      </c>
      <c r="M2" s="10" t="s">
        <v>13</v>
      </c>
    </row>
    <row r="3" spans="1:14" ht="57" customHeight="1" x14ac:dyDescent="0.3">
      <c r="A3" s="13" t="s">
        <v>24</v>
      </c>
      <c r="B3" s="22" t="s">
        <v>14</v>
      </c>
      <c r="C3" s="22" t="s">
        <v>19</v>
      </c>
      <c r="D3" s="15" t="s">
        <v>25</v>
      </c>
      <c r="E3" s="15" t="s">
        <v>15</v>
      </c>
      <c r="F3" s="23" t="s">
        <v>16</v>
      </c>
      <c r="G3" s="17">
        <v>43998</v>
      </c>
      <c r="H3" s="17">
        <v>44363</v>
      </c>
      <c r="I3" s="24"/>
      <c r="J3" s="25">
        <v>210</v>
      </c>
      <c r="K3" s="19">
        <f t="shared" ref="K3:K25" si="0">IF(F3="Rolling",J3,J3*LEFT(F3,1))</f>
        <v>210</v>
      </c>
      <c r="L3" s="20" t="str">
        <f ca="1">IF(H3&lt;TODAY(),"Overdue","OK")</f>
        <v>Overdue</v>
      </c>
      <c r="M3" s="21"/>
    </row>
    <row r="4" spans="1:14" ht="36" customHeight="1" x14ac:dyDescent="0.3">
      <c r="A4" s="13" t="s">
        <v>26</v>
      </c>
      <c r="B4" s="14" t="s">
        <v>14</v>
      </c>
      <c r="C4" s="14" t="s">
        <v>23</v>
      </c>
      <c r="D4" s="15" t="s">
        <v>27</v>
      </c>
      <c r="E4" s="15" t="s">
        <v>15</v>
      </c>
      <c r="F4" s="16" t="s">
        <v>16</v>
      </c>
      <c r="G4" s="17">
        <v>44014</v>
      </c>
      <c r="H4" s="17">
        <v>44378</v>
      </c>
      <c r="I4" s="18"/>
      <c r="J4" s="19">
        <v>1344</v>
      </c>
      <c r="K4" s="19">
        <f t="shared" si="0"/>
        <v>1344</v>
      </c>
      <c r="L4" s="20" t="str">
        <f ca="1">IF(H4&lt;TODAY(),"Overdue","OK")</f>
        <v>Overdue</v>
      </c>
      <c r="M4" s="21"/>
    </row>
    <row r="5" spans="1:14" s="11" customFormat="1" ht="26.4" x14ac:dyDescent="0.3">
      <c r="A5" s="13" t="s">
        <v>29</v>
      </c>
      <c r="B5" s="22" t="s">
        <v>14</v>
      </c>
      <c r="C5" s="22" t="s">
        <v>23</v>
      </c>
      <c r="D5" s="15" t="s">
        <v>30</v>
      </c>
      <c r="E5" s="15" t="s">
        <v>15</v>
      </c>
      <c r="F5" s="23" t="s">
        <v>16</v>
      </c>
      <c r="G5" s="17">
        <v>44073</v>
      </c>
      <c r="H5" s="17">
        <v>44437</v>
      </c>
      <c r="I5" s="24">
        <v>60</v>
      </c>
      <c r="J5" s="25">
        <v>8877</v>
      </c>
      <c r="K5" s="19">
        <f t="shared" si="0"/>
        <v>8877</v>
      </c>
      <c r="L5" s="20" t="str">
        <f ca="1">IF(H5&lt;TODAY(),"Overdue","OK")</f>
        <v>Overdue</v>
      </c>
      <c r="M5" s="21"/>
    </row>
    <row r="6" spans="1:14" s="11" customFormat="1" x14ac:dyDescent="0.3">
      <c r="A6" s="13" t="s">
        <v>31</v>
      </c>
      <c r="B6" s="22" t="s">
        <v>14</v>
      </c>
      <c r="C6" s="22" t="s">
        <v>19</v>
      </c>
      <c r="D6" s="15" t="s">
        <v>32</v>
      </c>
      <c r="E6" s="15" t="s">
        <v>15</v>
      </c>
      <c r="F6" s="16" t="s">
        <v>16</v>
      </c>
      <c r="G6" s="17">
        <v>44074</v>
      </c>
      <c r="H6" s="17">
        <v>44438</v>
      </c>
      <c r="I6" s="18"/>
      <c r="J6" s="19">
        <v>4366.6099999999997</v>
      </c>
      <c r="K6" s="19">
        <f t="shared" si="0"/>
        <v>4366.6099999999997</v>
      </c>
      <c r="L6" s="20" t="str">
        <f ca="1">IF(H6&lt;TODAY(),"Overdue","OK")</f>
        <v>Overdue</v>
      </c>
      <c r="M6" s="21"/>
    </row>
    <row r="7" spans="1:14" s="11" customFormat="1" x14ac:dyDescent="0.3">
      <c r="A7" s="13" t="s">
        <v>33</v>
      </c>
      <c r="B7" s="22" t="s">
        <v>14</v>
      </c>
      <c r="C7" s="22" t="s">
        <v>23</v>
      </c>
      <c r="D7" s="15" t="s">
        <v>34</v>
      </c>
      <c r="E7" s="27" t="s">
        <v>15</v>
      </c>
      <c r="F7" s="23" t="s">
        <v>16</v>
      </c>
      <c r="G7" s="28">
        <v>44075</v>
      </c>
      <c r="H7" s="28">
        <v>44439</v>
      </c>
      <c r="I7" s="24"/>
      <c r="J7" s="25">
        <v>2392</v>
      </c>
      <c r="K7" s="19">
        <f t="shared" si="0"/>
        <v>2392</v>
      </c>
      <c r="L7" s="20" t="str">
        <f ca="1">IF(H7&lt;TODAY(),"Overdue","OK")</f>
        <v>Overdue</v>
      </c>
      <c r="M7" s="21"/>
    </row>
    <row r="8" spans="1:14" s="11" customFormat="1" x14ac:dyDescent="0.3">
      <c r="A8" s="13" t="s">
        <v>35</v>
      </c>
      <c r="B8" s="22" t="s">
        <v>14</v>
      </c>
      <c r="C8" s="22" t="s">
        <v>23</v>
      </c>
      <c r="D8" s="15" t="s">
        <v>36</v>
      </c>
      <c r="E8" s="15" t="s">
        <v>15</v>
      </c>
      <c r="F8" s="23" t="s">
        <v>37</v>
      </c>
      <c r="G8" s="28">
        <v>44075</v>
      </c>
      <c r="H8" s="28">
        <v>44439</v>
      </c>
      <c r="I8" s="24"/>
      <c r="J8" s="25">
        <v>5000</v>
      </c>
      <c r="K8" s="19">
        <f t="shared" si="0"/>
        <v>10000</v>
      </c>
      <c r="L8" s="20" t="s">
        <v>38</v>
      </c>
      <c r="M8" s="21"/>
    </row>
    <row r="9" spans="1:14" s="11" customFormat="1" x14ac:dyDescent="0.3">
      <c r="A9" s="13" t="s">
        <v>35</v>
      </c>
      <c r="B9" s="14" t="s">
        <v>18</v>
      </c>
      <c r="C9" s="14" t="s">
        <v>23</v>
      </c>
      <c r="D9" s="15" t="s">
        <v>39</v>
      </c>
      <c r="E9" s="15" t="s">
        <v>15</v>
      </c>
      <c r="F9" s="16" t="s">
        <v>37</v>
      </c>
      <c r="G9" s="17">
        <v>44075</v>
      </c>
      <c r="H9" s="17">
        <v>44439</v>
      </c>
      <c r="I9" s="18"/>
      <c r="J9" s="19">
        <v>9900</v>
      </c>
      <c r="K9" s="19">
        <f t="shared" si="0"/>
        <v>19800</v>
      </c>
      <c r="L9" s="20" t="str">
        <f ca="1">IF(H9&lt;TODAY(),"Overdue","OK")</f>
        <v>Overdue</v>
      </c>
      <c r="M9" s="21"/>
    </row>
    <row r="10" spans="1:14" s="11" customFormat="1" x14ac:dyDescent="0.3">
      <c r="A10" s="13" t="s">
        <v>40</v>
      </c>
      <c r="B10" s="14" t="s">
        <v>14</v>
      </c>
      <c r="C10" s="14" t="s">
        <v>23</v>
      </c>
      <c r="D10" s="15" t="s">
        <v>41</v>
      </c>
      <c r="E10" s="15" t="s">
        <v>15</v>
      </c>
      <c r="F10" s="16" t="s">
        <v>42</v>
      </c>
      <c r="G10" s="17">
        <v>43008</v>
      </c>
      <c r="H10" s="17">
        <v>44468</v>
      </c>
      <c r="I10" s="18"/>
      <c r="J10" s="19">
        <v>18250</v>
      </c>
      <c r="K10" s="19">
        <f t="shared" si="0"/>
        <v>127750</v>
      </c>
      <c r="L10" s="20" t="str">
        <f ca="1">IF(H10&lt;TODAY(),"Overdue","OK")</f>
        <v>OK</v>
      </c>
      <c r="M10" s="21"/>
    </row>
    <row r="11" spans="1:14" s="11" customFormat="1" ht="26.4" x14ac:dyDescent="0.3">
      <c r="A11" s="13" t="s">
        <v>43</v>
      </c>
      <c r="B11" s="14" t="s">
        <v>14</v>
      </c>
      <c r="C11" s="14" t="s">
        <v>23</v>
      </c>
      <c r="D11" s="15" t="s">
        <v>44</v>
      </c>
      <c r="E11" s="15" t="s">
        <v>15</v>
      </c>
      <c r="F11" s="16" t="s">
        <v>16</v>
      </c>
      <c r="G11" s="17">
        <v>44104</v>
      </c>
      <c r="H11" s="17">
        <v>44468</v>
      </c>
      <c r="I11" s="18"/>
      <c r="J11" s="19">
        <v>747</v>
      </c>
      <c r="K11" s="19">
        <f t="shared" si="0"/>
        <v>747</v>
      </c>
      <c r="L11" s="20" t="str">
        <f ca="1">IF(H11&lt;TODAY(),"Overdue","OK")</f>
        <v>OK</v>
      </c>
      <c r="M11" s="21"/>
    </row>
    <row r="12" spans="1:14" s="11" customFormat="1" ht="26.4" x14ac:dyDescent="0.3">
      <c r="A12" s="13" t="s">
        <v>26</v>
      </c>
      <c r="B12" s="26" t="s">
        <v>14</v>
      </c>
      <c r="C12" s="26" t="s">
        <v>23</v>
      </c>
      <c r="D12" s="27" t="s">
        <v>46</v>
      </c>
      <c r="E12" s="27" t="s">
        <v>15</v>
      </c>
      <c r="F12" s="23" t="s">
        <v>16</v>
      </c>
      <c r="G12" s="28">
        <v>44206</v>
      </c>
      <c r="H12" s="28">
        <v>44570</v>
      </c>
      <c r="I12" s="24"/>
      <c r="J12" s="25">
        <v>2016</v>
      </c>
      <c r="K12" s="19">
        <f t="shared" si="0"/>
        <v>2016</v>
      </c>
      <c r="L12" s="20" t="str">
        <f ca="1">IF(H12&lt;TODAY(),"Overdue","OK")</f>
        <v>OK</v>
      </c>
      <c r="M12" s="21"/>
    </row>
    <row r="13" spans="1:14" s="11" customFormat="1" x14ac:dyDescent="0.3">
      <c r="A13" s="13" t="s">
        <v>47</v>
      </c>
      <c r="B13" s="26" t="s">
        <v>14</v>
      </c>
      <c r="C13" s="26" t="s">
        <v>23</v>
      </c>
      <c r="D13" s="27" t="s">
        <v>48</v>
      </c>
      <c r="E13" s="27" t="s">
        <v>15</v>
      </c>
      <c r="F13" s="23" t="s">
        <v>37</v>
      </c>
      <c r="G13" s="28">
        <v>44227</v>
      </c>
      <c r="H13" s="28">
        <v>44591</v>
      </c>
      <c r="I13" s="24"/>
      <c r="J13" s="25">
        <v>4038.44</v>
      </c>
      <c r="K13" s="19">
        <f t="shared" si="0"/>
        <v>8076.88</v>
      </c>
      <c r="L13" s="20" t="str">
        <f ca="1">IF(H13&lt;TODAY(),"Overdue","OK")</f>
        <v>OK</v>
      </c>
      <c r="M13" s="21"/>
    </row>
    <row r="14" spans="1:14" s="11" customFormat="1" x14ac:dyDescent="0.3">
      <c r="A14" s="13" t="s">
        <v>17</v>
      </c>
      <c r="B14" s="15" t="s">
        <v>14</v>
      </c>
      <c r="C14" s="15" t="s">
        <v>23</v>
      </c>
      <c r="D14" s="15" t="s">
        <v>50</v>
      </c>
      <c r="E14" s="15" t="s">
        <v>15</v>
      </c>
      <c r="F14" s="16" t="s">
        <v>16</v>
      </c>
      <c r="G14" s="17">
        <v>44266</v>
      </c>
      <c r="H14" s="17">
        <v>44630</v>
      </c>
      <c r="I14" s="18"/>
      <c r="J14" s="19">
        <v>452.52</v>
      </c>
      <c r="K14" s="19">
        <f t="shared" si="0"/>
        <v>452.52</v>
      </c>
      <c r="L14" s="20"/>
      <c r="M14" s="21"/>
    </row>
    <row r="15" spans="1:14" s="11" customFormat="1" ht="52.8" x14ac:dyDescent="0.3">
      <c r="A15" s="13" t="s">
        <v>24</v>
      </c>
      <c r="B15" s="22" t="s">
        <v>14</v>
      </c>
      <c r="C15" s="22" t="s">
        <v>19</v>
      </c>
      <c r="D15" s="15" t="s">
        <v>51</v>
      </c>
      <c r="E15" s="15" t="s">
        <v>15</v>
      </c>
      <c r="F15" s="23" t="s">
        <v>16</v>
      </c>
      <c r="G15" s="17">
        <v>44274</v>
      </c>
      <c r="H15" s="17">
        <v>44638</v>
      </c>
      <c r="I15" s="24"/>
      <c r="J15" s="25">
        <v>340</v>
      </c>
      <c r="K15" s="19">
        <f t="shared" si="0"/>
        <v>340</v>
      </c>
      <c r="L15" s="20" t="str">
        <f t="shared" ref="L15:L25" ca="1" si="1">IF(H15&lt;TODAY(),"Overdue","OK")</f>
        <v>OK</v>
      </c>
      <c r="M15" s="21"/>
    </row>
    <row r="16" spans="1:14" s="11" customFormat="1" ht="39.6" x14ac:dyDescent="0.3">
      <c r="A16" s="13" t="s">
        <v>24</v>
      </c>
      <c r="B16" s="22" t="s">
        <v>14</v>
      </c>
      <c r="C16" s="22" t="s">
        <v>19</v>
      </c>
      <c r="D16" s="29" t="s">
        <v>52</v>
      </c>
      <c r="E16" s="15" t="s">
        <v>15</v>
      </c>
      <c r="F16" s="23" t="s">
        <v>16</v>
      </c>
      <c r="G16" s="17">
        <v>44284</v>
      </c>
      <c r="H16" s="17">
        <v>44648</v>
      </c>
      <c r="I16" s="24"/>
      <c r="J16" s="25">
        <v>226</v>
      </c>
      <c r="K16" s="19">
        <f t="shared" si="0"/>
        <v>226</v>
      </c>
      <c r="L16" s="20" t="str">
        <f t="shared" ca="1" si="1"/>
        <v>OK</v>
      </c>
      <c r="M16" s="21"/>
    </row>
    <row r="17" spans="1:13" s="11" customFormat="1" x14ac:dyDescent="0.3">
      <c r="A17" s="13" t="s">
        <v>45</v>
      </c>
      <c r="B17" s="14" t="s">
        <v>18</v>
      </c>
      <c r="C17" s="14" t="s">
        <v>19</v>
      </c>
      <c r="D17" s="15" t="s">
        <v>53</v>
      </c>
      <c r="E17" s="15" t="s">
        <v>20</v>
      </c>
      <c r="F17" s="16" t="s">
        <v>37</v>
      </c>
      <c r="G17" s="17">
        <v>43922</v>
      </c>
      <c r="H17" s="17">
        <v>44651</v>
      </c>
      <c r="I17" s="18"/>
      <c r="J17" s="19">
        <f>29.5*12</f>
        <v>354</v>
      </c>
      <c r="K17" s="19">
        <f t="shared" si="0"/>
        <v>708</v>
      </c>
      <c r="L17" s="20" t="str">
        <f t="shared" ca="1" si="1"/>
        <v>OK</v>
      </c>
      <c r="M17" s="21"/>
    </row>
    <row r="18" spans="1:13" s="11" customFormat="1" x14ac:dyDescent="0.3">
      <c r="A18" s="13" t="s">
        <v>54</v>
      </c>
      <c r="B18" s="22" t="s">
        <v>14</v>
      </c>
      <c r="C18" s="22" t="s">
        <v>23</v>
      </c>
      <c r="D18" s="15" t="s">
        <v>55</v>
      </c>
      <c r="E18" s="15" t="s">
        <v>15</v>
      </c>
      <c r="F18" s="23" t="s">
        <v>22</v>
      </c>
      <c r="G18" s="17">
        <v>43922</v>
      </c>
      <c r="H18" s="17">
        <v>44651</v>
      </c>
      <c r="I18" s="24"/>
      <c r="J18" s="25">
        <v>5179.58</v>
      </c>
      <c r="K18" s="19">
        <f t="shared" si="0"/>
        <v>15538.74</v>
      </c>
      <c r="L18" s="20" t="str">
        <f t="shared" ca="1" si="1"/>
        <v>OK</v>
      </c>
      <c r="M18" s="30" t="s">
        <v>56</v>
      </c>
    </row>
    <row r="19" spans="1:13" s="11" customFormat="1" x14ac:dyDescent="0.3">
      <c r="A19" s="13" t="s">
        <v>28</v>
      </c>
      <c r="B19" s="22" t="s">
        <v>14</v>
      </c>
      <c r="C19" s="14" t="s">
        <v>19</v>
      </c>
      <c r="D19" s="15" t="s">
        <v>57</v>
      </c>
      <c r="E19" s="15" t="s">
        <v>15</v>
      </c>
      <c r="F19" s="23" t="s">
        <v>22</v>
      </c>
      <c r="G19" s="28">
        <v>43556</v>
      </c>
      <c r="H19" s="28">
        <v>44651</v>
      </c>
      <c r="I19" s="24"/>
      <c r="J19" s="25">
        <v>43483</v>
      </c>
      <c r="K19" s="19">
        <f t="shared" si="0"/>
        <v>130449</v>
      </c>
      <c r="L19" s="20" t="str">
        <f t="shared" ca="1" si="1"/>
        <v>OK</v>
      </c>
      <c r="M19" s="21"/>
    </row>
    <row r="20" spans="1:13" s="11" customFormat="1" x14ac:dyDescent="0.3">
      <c r="A20" s="13" t="s">
        <v>31</v>
      </c>
      <c r="B20" s="14" t="s">
        <v>14</v>
      </c>
      <c r="C20" s="31" t="s">
        <v>19</v>
      </c>
      <c r="D20" s="29" t="s">
        <v>58</v>
      </c>
      <c r="E20" s="15" t="s">
        <v>15</v>
      </c>
      <c r="F20" s="16" t="s">
        <v>16</v>
      </c>
      <c r="G20" s="17">
        <v>44305</v>
      </c>
      <c r="H20" s="17">
        <v>44669</v>
      </c>
      <c r="I20" s="18"/>
      <c r="J20" s="19">
        <v>8104.89</v>
      </c>
      <c r="K20" s="19">
        <f t="shared" si="0"/>
        <v>8104.89</v>
      </c>
      <c r="L20" s="20" t="str">
        <f t="shared" ca="1" si="1"/>
        <v>OK</v>
      </c>
      <c r="M20" s="21"/>
    </row>
    <row r="21" spans="1:13" s="11" customFormat="1" ht="26.4" x14ac:dyDescent="0.3">
      <c r="A21" s="13" t="s">
        <v>59</v>
      </c>
      <c r="B21" s="14" t="s">
        <v>21</v>
      </c>
      <c r="C21" s="31" t="s">
        <v>23</v>
      </c>
      <c r="D21" s="15" t="s">
        <v>60</v>
      </c>
      <c r="E21" s="15" t="s">
        <v>15</v>
      </c>
      <c r="F21" s="16" t="s">
        <v>16</v>
      </c>
      <c r="G21" s="17">
        <v>44337</v>
      </c>
      <c r="H21" s="17">
        <v>44702</v>
      </c>
      <c r="I21" s="18"/>
      <c r="J21" s="19">
        <v>644</v>
      </c>
      <c r="K21" s="19">
        <f t="shared" si="0"/>
        <v>644</v>
      </c>
      <c r="L21" s="20" t="str">
        <f t="shared" ca="1" si="1"/>
        <v>OK</v>
      </c>
      <c r="M21" s="21"/>
    </row>
    <row r="22" spans="1:13" s="11" customFormat="1" ht="26.4" x14ac:dyDescent="0.3">
      <c r="A22" s="13" t="s">
        <v>49</v>
      </c>
      <c r="B22" s="14" t="s">
        <v>14</v>
      </c>
      <c r="C22" s="31" t="s">
        <v>23</v>
      </c>
      <c r="D22" s="15" t="s">
        <v>61</v>
      </c>
      <c r="E22" s="15" t="s">
        <v>15</v>
      </c>
      <c r="F22" s="16" t="s">
        <v>16</v>
      </c>
      <c r="G22" s="17">
        <v>44352</v>
      </c>
      <c r="H22" s="17">
        <v>44716</v>
      </c>
      <c r="I22" s="18"/>
      <c r="J22" s="19">
        <v>3424</v>
      </c>
      <c r="K22" s="19">
        <f t="shared" si="0"/>
        <v>3424</v>
      </c>
      <c r="L22" s="20" t="str">
        <f t="shared" ca="1" si="1"/>
        <v>OK</v>
      </c>
      <c r="M22" s="21"/>
    </row>
    <row r="23" spans="1:13" s="11" customFormat="1" ht="105.6" x14ac:dyDescent="0.3">
      <c r="A23" s="13" t="s">
        <v>62</v>
      </c>
      <c r="B23" s="14" t="s">
        <v>14</v>
      </c>
      <c r="C23" s="4" t="s">
        <v>19</v>
      </c>
      <c r="D23" s="15" t="s">
        <v>63</v>
      </c>
      <c r="E23" s="15" t="s">
        <v>15</v>
      </c>
      <c r="F23" s="16" t="s">
        <v>22</v>
      </c>
      <c r="G23" s="17">
        <v>44369</v>
      </c>
      <c r="H23" s="17">
        <v>44733</v>
      </c>
      <c r="I23" s="18"/>
      <c r="J23" s="19">
        <v>60024.88</v>
      </c>
      <c r="K23" s="19">
        <f t="shared" si="0"/>
        <v>180074.63999999998</v>
      </c>
      <c r="L23" s="20" t="str">
        <f t="shared" ca="1" si="1"/>
        <v>OK</v>
      </c>
      <c r="M23" s="21"/>
    </row>
    <row r="24" spans="1:13" s="11" customFormat="1" x14ac:dyDescent="0.3">
      <c r="A24" s="13" t="s">
        <v>45</v>
      </c>
      <c r="B24" s="14" t="s">
        <v>18</v>
      </c>
      <c r="C24" s="31" t="s">
        <v>19</v>
      </c>
      <c r="D24" s="15" t="s">
        <v>64</v>
      </c>
      <c r="E24" s="15" t="s">
        <v>15</v>
      </c>
      <c r="F24" s="16" t="s">
        <v>37</v>
      </c>
      <c r="G24" s="17">
        <v>44075</v>
      </c>
      <c r="H24" s="17">
        <v>44803</v>
      </c>
      <c r="I24" s="18"/>
      <c r="J24" s="19">
        <v>47708.91</v>
      </c>
      <c r="K24" s="19">
        <f t="shared" si="0"/>
        <v>95417.82</v>
      </c>
      <c r="L24" s="20" t="str">
        <f t="shared" ca="1" si="1"/>
        <v>OK</v>
      </c>
      <c r="M24" s="21"/>
    </row>
    <row r="25" spans="1:13" s="11" customFormat="1" x14ac:dyDescent="0.3">
      <c r="A25" s="13" t="s">
        <v>40</v>
      </c>
      <c r="B25" s="14" t="s">
        <v>14</v>
      </c>
      <c r="C25" s="14" t="s">
        <v>23</v>
      </c>
      <c r="D25" s="15" t="s">
        <v>65</v>
      </c>
      <c r="E25" s="15" t="s">
        <v>15</v>
      </c>
      <c r="F25" s="16" t="s">
        <v>42</v>
      </c>
      <c r="G25" s="17">
        <v>43008</v>
      </c>
      <c r="H25" s="17">
        <v>45564</v>
      </c>
      <c r="I25" s="18"/>
      <c r="J25" s="19">
        <v>40000</v>
      </c>
      <c r="K25" s="19">
        <f t="shared" si="0"/>
        <v>280000</v>
      </c>
      <c r="L25" s="20" t="str">
        <f t="shared" ca="1" si="1"/>
        <v>OK</v>
      </c>
      <c r="M25" s="21"/>
    </row>
    <row r="26" spans="1:13" s="11" customFormat="1" x14ac:dyDescent="0.3">
      <c r="A26" s="32"/>
      <c r="B26" s="4"/>
      <c r="C26" s="4"/>
      <c r="D26" s="33"/>
      <c r="E26" s="34"/>
      <c r="F26" s="34"/>
      <c r="G26" s="34"/>
      <c r="H26" s="35"/>
      <c r="I26" s="36"/>
      <c r="J26" s="34"/>
      <c r="K26" s="34"/>
      <c r="L26" s="37"/>
      <c r="M26" s="34"/>
    </row>
  </sheetData>
  <autoFilter ref="A2:M25" xr:uid="{00000000-0009-0000-0000-000002000000}">
    <sortState xmlns:xlrd2="http://schemas.microsoft.com/office/spreadsheetml/2017/richdata2" ref="A3:M25">
      <sortCondition ref="H2:H25"/>
    </sortState>
  </autoFilter>
  <mergeCells count="1">
    <mergeCell ref="A1:J1"/>
  </mergeCells>
  <conditionalFormatting sqref="M25">
    <cfRule type="cellIs" dxfId="2" priority="4" stopIfTrue="1" operator="lessThan">
      <formula>0.9</formula>
    </cfRule>
  </conditionalFormatting>
  <conditionalFormatting sqref="A3:M25">
    <cfRule type="expression" dxfId="1" priority="6" stopIfTrue="1">
      <formula>$H3&lt;$M$1</formula>
    </cfRule>
    <cfRule type="expression" dxfId="0" priority="7" stopIfTrue="1">
      <formula>$H3&lt;($M$1+60)</formula>
    </cfRule>
  </conditionalFormatting>
  <dataValidations count="2">
    <dataValidation type="list" allowBlank="1" showInputMessage="1" showErrorMessage="1" sqref="B3:B25" xr:uid="{9D4F8841-C061-45D4-841C-66325D1C03C8}">
      <formula1>"Hardware, Software, Service"</formula1>
    </dataValidation>
    <dataValidation type="list" allowBlank="1" showInputMessage="1" showErrorMessage="1" sqref="C3:C25" xr:uid="{C40EC3F8-4360-45DF-A1AC-29E00D4957F9}">
      <formula1>"Onsite, SAAS, Hybrid"</formula1>
    </dataValidation>
  </dataValidations>
  <pageMargins left="0.74803149606299213" right="0.74803149606299213" top="0.98425196850393704" bottom="0.98425196850393704" header="0.51181102362204722" footer="0.51181102362204722"/>
  <pageSetup paperSize="9" scale="67" fitToHeight="0" orientation="landscape" r:id="rId1"/>
  <headerFooter alignWithMargins="0">
    <oddHeader>&amp;C&amp;"Calibri"&amp;12&amp;K000000OFFICIAL&amp;1#</oddHead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CCCFC57153C46AA4D4E6788589A5C" ma:contentTypeVersion="13" ma:contentTypeDescription="Create a new document." ma:contentTypeScope="" ma:versionID="f84de824e6151cd6e683f70dc6857182">
  <xsd:schema xmlns:xsd="http://www.w3.org/2001/XMLSchema" xmlns:xs="http://www.w3.org/2001/XMLSchema" xmlns:p="http://schemas.microsoft.com/office/2006/metadata/properties" xmlns:ns3="7f5b42c1-34c2-46e7-85db-6352b4f14f6d" xmlns:ns4="5c4b1e64-eea9-4784-a480-babfcb77da28" targetNamespace="http://schemas.microsoft.com/office/2006/metadata/properties" ma:root="true" ma:fieldsID="4c21c4a1e201909ea590a1f1c72cb666" ns3:_="" ns4:_="">
    <xsd:import namespace="7f5b42c1-34c2-46e7-85db-6352b4f14f6d"/>
    <xsd:import namespace="5c4b1e64-eea9-4784-a480-babfcb77da2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b42c1-34c2-46e7-85db-6352b4f14f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4b1e64-eea9-4784-a480-babfcb77da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55B0D-5487-4ABE-B3B2-4B1491BA2D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262EB9-86E5-471B-A1B7-CC61E9715D66}">
  <ds:schemaRefs>
    <ds:schemaRef ds:uri="http://schemas.microsoft.com/sharepoint/v3/contenttype/forms"/>
  </ds:schemaRefs>
</ds:datastoreItem>
</file>

<file path=customXml/itemProps3.xml><?xml version="1.0" encoding="utf-8"?>
<ds:datastoreItem xmlns:ds="http://schemas.openxmlformats.org/officeDocument/2006/customXml" ds:itemID="{F53AECD5-AE5E-4261-9551-DD4412CBD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b42c1-34c2-46e7-85db-6352b4f14f6d"/>
    <ds:schemaRef ds:uri="5c4b1e64-eea9-4784-a480-babfcb77d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vt:lpstr>
      <vt:lpstr>Contracts!Print_Area</vt:lpstr>
      <vt:lpstr>Contracts!Print_Titles</vt:lpstr>
    </vt:vector>
  </TitlesOfParts>
  <Company>Rushcliffe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Dwyer</dc:creator>
  <cp:lastModifiedBy>Ian Meader</cp:lastModifiedBy>
  <dcterms:created xsi:type="dcterms:W3CDTF">2021-06-11T08:56:31Z</dcterms:created>
  <dcterms:modified xsi:type="dcterms:W3CDTF">2021-09-23T09:08:19Z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0x010100A1BCCCFC57153C46AA4D4E6788589A5C</vt:lpwstr>
  </property>
  <property fmtid="{D5CDD505-2E9C-101B-9397-08002B2CF9AE}" pid="3" name="MSIP_Label_82605bbf-3f5a-4d11-995a-ab0e71eef3db_Enabled">
    <vt:lpwstr>true</vt:lpwstr>
  </property>
  <property fmtid="{D5CDD505-2E9C-101B-9397-08002B2CF9AE}" pid="4" name="MSIP_Label_82605bbf-3f5a-4d11-995a-ab0e71eef3db_SetDate">
    <vt:lpwstr>2021-09-23T09:08:18Z</vt:lpwstr>
  </property>
  <property fmtid="{D5CDD505-2E9C-101B-9397-08002B2CF9AE}" pid="5" name="MSIP_Label_82605bbf-3f5a-4d11-995a-ab0e71eef3db_Method">
    <vt:lpwstr>Standard</vt:lpwstr>
  </property>
  <property fmtid="{D5CDD505-2E9C-101B-9397-08002B2CF9AE}" pid="6" name="MSIP_Label_82605bbf-3f5a-4d11-995a-ab0e71eef3db_Name">
    <vt:lpwstr>General</vt:lpwstr>
  </property>
  <property fmtid="{D5CDD505-2E9C-101B-9397-08002B2CF9AE}" pid="7" name="MSIP_Label_82605bbf-3f5a-4d11-995a-ab0e71eef3db_SiteId">
    <vt:lpwstr>0fb26f95-b29d-4825-a41a-86c75ea1246a</vt:lpwstr>
  </property>
  <property fmtid="{D5CDD505-2E9C-101B-9397-08002B2CF9AE}" pid="8" name="MSIP_Label_82605bbf-3f5a-4d11-995a-ab0e71eef3db_ActionId">
    <vt:lpwstr>718f7720-3fe7-4370-97b3-f5dfedfc0f03</vt:lpwstr>
  </property>
  <property fmtid="{D5CDD505-2E9C-101B-9397-08002B2CF9AE}" pid="9" name="MSIP_Label_82605bbf-3f5a-4d11-995a-ab0e71eef3db_ContentBits">
    <vt:lpwstr>1</vt:lpwstr>
  </property>
</Properties>
</file>