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Meader\Documents\FOI Responses\"/>
    </mc:Choice>
  </mc:AlternateContent>
  <xr:revisionPtr revIDLastSave="0" documentId="8_{FAA68C29-CFD9-4C3E-9482-7EF432EA2169}" xr6:coauthVersionLast="46" xr6:coauthVersionMax="46" xr10:uidLastSave="{00000000-0000-0000-0000-000000000000}"/>
  <bookViews>
    <workbookView xWindow="-108" yWindow="-108" windowWidth="23256" windowHeight="12576" xr2:uid="{EE138D00-1477-4448-BBD4-7E83483358E5}"/>
  </bookViews>
  <sheets>
    <sheet name="Contracts" sheetId="2" r:id="rId1"/>
  </sheets>
  <externalReferences>
    <externalReference r:id="rId2"/>
    <externalReference r:id="rId3"/>
    <externalReference r:id="rId4"/>
  </externalReferences>
  <definedNames>
    <definedName name="_xlnm._FilterDatabase" localSheetId="0" hidden="1">Contracts!$A$2:$M$25</definedName>
    <definedName name="ContactOverdue" localSheetId="0">Contracts!#REF!</definedName>
    <definedName name="ContactOverdue">#REF!</definedName>
    <definedName name="krp">'[1]Financial Codes'!$J$6:$J$10</definedName>
    <definedName name="num" localSheetId="0">'[2]04455-3436'!#REF!</definedName>
    <definedName name="num">'[3]0605-0730'!#REF!</definedName>
    <definedName name="_xlnm.Print_Area" localSheetId="0">Contracts!$A$1:$I$14</definedName>
    <definedName name="_xlnm.Print_Titles" localSheetId="0">Contracts!$1:$1</definedName>
    <definedName name="Status" localSheetId="0">'[2]Financial Codes'!$Q$6:$Q$10</definedName>
    <definedName name="Status">'[3]Financial Codes'!$Q$6:$Q$10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2" l="1"/>
  <c r="K25" i="2"/>
  <c r="L24" i="2"/>
  <c r="K24" i="2"/>
  <c r="L23" i="2"/>
  <c r="K23" i="2"/>
  <c r="L22" i="2"/>
  <c r="K22" i="2"/>
  <c r="L21" i="2"/>
  <c r="K21" i="2"/>
  <c r="L20" i="2"/>
  <c r="K20" i="2"/>
  <c r="L19" i="2"/>
  <c r="K19" i="2"/>
  <c r="L18" i="2"/>
  <c r="K18" i="2"/>
  <c r="L17" i="2"/>
  <c r="K17" i="2"/>
  <c r="J17" i="2"/>
  <c r="L16" i="2"/>
  <c r="K16" i="2"/>
  <c r="L15" i="2"/>
  <c r="K15" i="2"/>
  <c r="K14" i="2"/>
  <c r="L13" i="2"/>
  <c r="K13" i="2"/>
  <c r="L12" i="2"/>
  <c r="K12" i="2"/>
  <c r="L11" i="2"/>
  <c r="K11" i="2"/>
  <c r="L10" i="2"/>
  <c r="K10" i="2"/>
  <c r="L9" i="2"/>
  <c r="K9" i="2"/>
  <c r="K8" i="2"/>
  <c r="L7" i="2"/>
  <c r="K7" i="2"/>
  <c r="L6" i="2"/>
  <c r="K6" i="2"/>
  <c r="L5" i="2"/>
  <c r="K5" i="2"/>
  <c r="L4" i="2"/>
  <c r="K4" i="2"/>
  <c r="L3" i="2"/>
  <c r="K3" i="2"/>
  <c r="M1" i="2"/>
</calcChain>
</file>

<file path=xl/sharedStrings.xml><?xml version="1.0" encoding="utf-8"?>
<sst xmlns="http://schemas.openxmlformats.org/spreadsheetml/2006/main" count="154" uniqueCount="66">
  <si>
    <t xml:space="preserve">   </t>
  </si>
  <si>
    <t>Supplier</t>
  </si>
  <si>
    <t>Category</t>
  </si>
  <si>
    <t>Platform</t>
  </si>
  <si>
    <t>Description</t>
  </si>
  <si>
    <t>Contract Type</t>
  </si>
  <si>
    <t>Term</t>
  </si>
  <si>
    <t>Contract Start</t>
  </si>
  <si>
    <t>Renewal/End Date</t>
  </si>
  <si>
    <t>Notice Period
(days)</t>
  </si>
  <si>
    <t>Value
(per annum)</t>
  </si>
  <si>
    <t>Contract Value</t>
  </si>
  <si>
    <t>Status</t>
  </si>
  <si>
    <t>Framework</t>
  </si>
  <si>
    <t>Software</t>
  </si>
  <si>
    <t>Support &amp; Maintenance</t>
  </si>
  <si>
    <t>1 Year</t>
  </si>
  <si>
    <t>CCS Media</t>
  </si>
  <si>
    <t>Hardware</t>
  </si>
  <si>
    <t>Hybrid</t>
  </si>
  <si>
    <t>Rental</t>
  </si>
  <si>
    <t>Service</t>
  </si>
  <si>
    <t>3 Year</t>
  </si>
  <si>
    <t>SAAS</t>
  </si>
  <si>
    <t>Saville Audio Visual</t>
  </si>
  <si>
    <t>2x licenses for BrightSign Network Subscription (device 5 &amp; 4), BrightSign HD223 Networked Player 44D8DU006187
BrightSign HD223 Networked Player 44D8D3002128</t>
  </si>
  <si>
    <t>Phoenix Software</t>
  </si>
  <si>
    <t>2x Creative Cloud for teams Licensing Subscription (July 2019)</t>
  </si>
  <si>
    <t>IDOX Software Ltd</t>
  </si>
  <si>
    <t>Vipre Security</t>
  </si>
  <si>
    <t>MailCritical and ImageControl 300 Users &amp; Vault Critical 300 users</t>
  </si>
  <si>
    <t>Terminal4</t>
  </si>
  <si>
    <t>Customer Hosting Solution www.rushcliffe.gov.uk</t>
  </si>
  <si>
    <t>Gedling Borough Council</t>
  </si>
  <si>
    <t>HR Resource Link &amp; Payrol System</t>
  </si>
  <si>
    <t>Xpress Software Solutions</t>
  </si>
  <si>
    <t>Mobile Cavassing Hosting Fees</t>
  </si>
  <si>
    <t>2 Year</t>
  </si>
  <si>
    <t>OK</t>
  </si>
  <si>
    <t>Mobile Cavassing x15 Tablets Support &amp; Maintenance</t>
  </si>
  <si>
    <t>CIVICA UK Ltd</t>
  </si>
  <si>
    <t>ICON Hosting Solution Annual Maintenance and Support</t>
  </si>
  <si>
    <t>7 Year</t>
  </si>
  <si>
    <t>Licence Check Ltd</t>
  </si>
  <si>
    <t>3x Davis (DVLA) CDR Perpetual UK, EU &amp; Global Licences and Library annual maintenance</t>
  </si>
  <si>
    <t>Daisy Communication Limited</t>
  </si>
  <si>
    <t>3x Creative Cloud for teams Licensing Subscription for 1 year (January 2019)</t>
  </si>
  <si>
    <t>Nominet</t>
  </si>
  <si>
    <t>PSN DNS Services annual support and maintenance</t>
  </si>
  <si>
    <t>Axess Systems Ltd</t>
  </si>
  <si>
    <t>4 x VIPG Acrobat Standard DC for teams ALL Windows EU Eng</t>
  </si>
  <si>
    <t>3x licenses for BrightSign Network Subscription (device 1 &amp; 3), BrightSign HD223 Networked Player 33D68A001773
BrightSign HD223 Networked Player 33D689001448
BrightSign HD223 Networked Player 33D681000858</t>
  </si>
  <si>
    <t>2x licenses for BrightSign Network Subscription (device 6 &amp; 7), BrightSign HD223 Networked Player 44D980004783
BrightSign HD223 Networked Player 44D985004771</t>
  </si>
  <si>
    <t>O2 SIM (Unlimited Voice, text and Data)</t>
  </si>
  <si>
    <t>IdeaGen Gael Ltd</t>
  </si>
  <si>
    <t>Covalent CPM System Annual Support and Maintenance</t>
  </si>
  <si>
    <t>MSSA - MASTER SOFTWARE AND SERVICES AGREEMENT</t>
  </si>
  <si>
    <t>Uniform Corporate Licenses (IDOX) 50 concurrent Licences</t>
  </si>
  <si>
    <t>T4 Terminal 4 Site Manager Annual Maintenance and Support</t>
  </si>
  <si>
    <t>Security Metrics</t>
  </si>
  <si>
    <t>PCI-DSS Quarterly ASV scanning (29 IP Addresses), and Annual Questionaire</t>
  </si>
  <si>
    <t>320x Veritas Backup for Microsoft365 Unlimited Storage via Veritas Cloud Off-Premise</t>
  </si>
  <si>
    <t>Bytes Software Services</t>
  </si>
  <si>
    <t>Microsoft Enterprise Agreement; 265x M365 E3 From SA, 265x SfB Plus CAL ShrdSvr ALNG SubsVL MVL PerUser to M365 E3, 45x O365E1 ShrdSvr ALNG SubsVL MVL PerUsr, 45x CoreCALBridgeO365 ALNG SubsVL MVL PerUsr, 32x CISSteDCCore ALNG LicSAPk MVL 2Lic CoreLic (SCCM &amp; Datacentre), 310x O365AdvThrtPrtctnPln1 ShrdSvr ALNG SubsVL MVL, 5x VisioPlan2 ShrdSvr ALNG SubsVL MVL PerUsr, 2x Teams Rooms</t>
  </si>
  <si>
    <t>O2 Mobile phone connections &amp; Hardware</t>
  </si>
  <si>
    <t>Enterprise Licenses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</si>
</sst>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 mmm\ yyyy"/>
    <numFmt numFmtId="165" formatCode="&quot;£&quot;#,##0"/>
    <numFmt numFmtId="166" formatCode="&quot;£&quot;#,##0.00"/>
  </numFmts>
  <fonts count="9" x14ac:knownFonts="1">
    <font>
      <sz val="11"/>
      <color theme="1"/>
      <name val="Calibri"/>
      <family val="2"/>
      <scheme val="minor"/>
    </font>
    <font>
      <sz val="11"/>
      <color theme="1"/>
      <name val="Calibri"/>
      <family val="2"/>
      <scheme val="minor"/>
    </font>
    <font>
      <sz val="10"/>
      <name val="Arial"/>
    </font>
    <font>
      <b/>
      <sz val="12"/>
      <color indexed="9"/>
      <name val="Arial"/>
      <family val="2"/>
    </font>
    <font>
      <b/>
      <sz val="14"/>
      <name val="Wingdings"/>
      <charset val="2"/>
    </font>
    <font>
      <b/>
      <sz val="10"/>
      <name val="Arial"/>
      <family val="2"/>
    </font>
    <font>
      <sz val="14"/>
      <name val="Wingdings"/>
      <charset val="2"/>
    </font>
    <font>
      <sz val="10"/>
      <name val="Arial"/>
      <family val="2"/>
    </font>
    <font>
      <b/>
      <sz val="10"/>
      <color indexed="10"/>
      <name val="Arial"/>
      <family val="2"/>
    </font>
  </fonts>
  <fills count="5">
    <fill>
      <patternFill patternType="none"/>
    </fill>
    <fill>
      <patternFill patternType="gray125"/>
    </fill>
    <fill>
      <patternFill patternType="solid">
        <fgColor indexed="12"/>
        <bgColor indexed="64"/>
      </patternFill>
    </fill>
    <fill>
      <patternFill patternType="solid">
        <fgColor indexed="22"/>
        <bgColor indexed="64"/>
      </patternFill>
    </fill>
    <fill>
      <patternFill patternType="solid">
        <fgColor indexed="9"/>
        <bgColor indexed="64"/>
      </patternFill>
    </fill>
  </fills>
  <borders count="4">
    <border>
      <left/>
      <right/>
      <top/>
      <bottom/>
      <diagonal/>
    </border>
    <border>
      <left style="thick">
        <color indexed="22"/>
      </left>
      <right/>
      <top/>
      <bottom/>
      <diagonal/>
    </border>
    <border>
      <left/>
      <right style="thick">
        <color indexed="22"/>
      </right>
      <top/>
      <bottom/>
      <diagonal/>
    </border>
    <border>
      <left style="thin">
        <color indexed="55"/>
      </left>
      <right style="thin">
        <color indexed="55"/>
      </right>
      <top style="thin">
        <color indexed="55"/>
      </top>
      <bottom style="thin">
        <color indexed="55"/>
      </bottom>
      <diagonal/>
    </border>
  </borders>
  <cellStyleXfs count="4">
    <xf numFmtId="0" fontId="0" fillId="0" borderId="0"/>
    <xf numFmtId="0" fontId="2" fillId="0" borderId="0"/>
    <xf numFmtId="0" fontId="1" fillId="0" borderId="0"/>
    <xf numFmtId="44" fontId="7" fillId="0" borderId="0" applyFont="0" applyFill="0" applyBorder="0" applyAlignment="0" applyProtection="0"/>
  </cellStyleXfs>
  <cellXfs count="40">
    <xf numFmtId="0" fontId="0" fillId="0" borderId="0" xfId="0"/>
    <xf numFmtId="49" fontId="3" fillId="2" borderId="0" xfId="1" applyNumberFormat="1" applyFont="1" applyFill="1" applyAlignment="1">
      <alignment horizontal="left" vertical="center"/>
    </xf>
    <xf numFmtId="14" fontId="3" fillId="2" borderId="0" xfId="1" applyNumberFormat="1" applyFont="1" applyFill="1" applyAlignment="1">
      <alignment horizontal="right" vertical="center"/>
    </xf>
    <xf numFmtId="14" fontId="4" fillId="0" borderId="0" xfId="1" applyNumberFormat="1" applyFont="1" applyAlignment="1">
      <alignment vertical="center"/>
    </xf>
    <xf numFmtId="0" fontId="5" fillId="0" borderId="0" xfId="1" applyFont="1" applyAlignment="1">
      <alignment vertical="center"/>
    </xf>
    <xf numFmtId="0" fontId="5" fillId="3" borderId="1" xfId="1" applyFont="1" applyFill="1" applyBorder="1" applyAlignment="1">
      <alignment horizontal="left" vertical="center" wrapText="1"/>
    </xf>
    <xf numFmtId="0" fontId="5" fillId="3" borderId="0" xfId="1" applyFont="1" applyFill="1" applyAlignment="1">
      <alignment horizontal="left" vertical="center" wrapText="1"/>
    </xf>
    <xf numFmtId="164" fontId="5" fillId="3" borderId="0" xfId="1" applyNumberFormat="1" applyFont="1" applyFill="1" applyAlignment="1">
      <alignment horizontal="left" vertical="center" wrapText="1"/>
    </xf>
    <xf numFmtId="1" fontId="5" fillId="3" borderId="0" xfId="1" applyNumberFormat="1" applyFont="1" applyFill="1" applyAlignment="1">
      <alignment horizontal="left" vertical="center" wrapText="1"/>
    </xf>
    <xf numFmtId="165" fontId="5" fillId="3" borderId="0" xfId="1" applyNumberFormat="1" applyFont="1" applyFill="1" applyAlignment="1">
      <alignment horizontal="left" vertical="center" wrapText="1"/>
    </xf>
    <xf numFmtId="165" fontId="5" fillId="3" borderId="2" xfId="1" applyNumberFormat="1" applyFont="1" applyFill="1" applyBorder="1" applyAlignment="1">
      <alignment horizontal="left" vertical="center" wrapText="1"/>
    </xf>
    <xf numFmtId="0" fontId="6" fillId="0" borderId="0" xfId="1" applyFont="1" applyAlignment="1">
      <alignment vertical="center"/>
    </xf>
    <xf numFmtId="0" fontId="7" fillId="0" borderId="0" xfId="1" applyFont="1" applyAlignment="1">
      <alignment vertical="center"/>
    </xf>
    <xf numFmtId="0" fontId="7" fillId="0" borderId="3" xfId="1" applyFont="1" applyBorder="1" applyAlignment="1">
      <alignment vertical="center"/>
    </xf>
    <xf numFmtId="0" fontId="5" fillId="0" borderId="3" xfId="1" applyFont="1" applyBorder="1" applyAlignment="1">
      <alignment vertical="center" wrapText="1"/>
    </xf>
    <xf numFmtId="0" fontId="7" fillId="0" borderId="3" xfId="1" applyFont="1" applyBorder="1" applyAlignment="1">
      <alignment vertical="center" wrapText="1"/>
    </xf>
    <xf numFmtId="0" fontId="7" fillId="0" borderId="3" xfId="1" applyFont="1" applyBorder="1" applyAlignment="1">
      <alignment horizontal="center" vertical="center"/>
    </xf>
    <xf numFmtId="164" fontId="7" fillId="0" borderId="3" xfId="1" applyNumberFormat="1" applyFont="1" applyBorder="1" applyAlignment="1">
      <alignment horizontal="center" vertical="center"/>
    </xf>
    <xf numFmtId="1" fontId="7" fillId="0" borderId="3" xfId="1" applyNumberFormat="1" applyFont="1" applyBorder="1" applyAlignment="1">
      <alignment horizontal="center" vertical="center"/>
    </xf>
    <xf numFmtId="166" fontId="7" fillId="0" borderId="3" xfId="1" applyNumberFormat="1" applyFont="1" applyBorder="1" applyAlignment="1">
      <alignment horizontal="center" vertical="center"/>
    </xf>
    <xf numFmtId="165" fontId="8" fillId="4" borderId="3" xfId="1" applyNumberFormat="1" applyFont="1" applyFill="1" applyBorder="1" applyAlignment="1">
      <alignment horizontal="center" vertical="center"/>
    </xf>
    <xf numFmtId="165" fontId="7" fillId="4" borderId="3" xfId="1" applyNumberFormat="1" applyFont="1" applyFill="1" applyBorder="1" applyAlignment="1">
      <alignment horizontal="center" vertical="center"/>
    </xf>
    <xf numFmtId="0" fontId="5" fillId="0" borderId="3" xfId="1" applyFont="1" applyBorder="1" applyAlignment="1">
      <alignment vertical="center"/>
    </xf>
    <xf numFmtId="0" fontId="7" fillId="4" borderId="3" xfId="1" applyFont="1" applyFill="1" applyBorder="1" applyAlignment="1">
      <alignment horizontal="center" vertical="center"/>
    </xf>
    <xf numFmtId="1" fontId="7" fillId="4" borderId="3" xfId="1" applyNumberFormat="1" applyFont="1" applyFill="1" applyBorder="1" applyAlignment="1">
      <alignment horizontal="center" vertical="center"/>
    </xf>
    <xf numFmtId="166" fontId="7" fillId="4" borderId="3" xfId="1" applyNumberFormat="1" applyFont="1" applyFill="1" applyBorder="1" applyAlignment="1">
      <alignment horizontal="center" vertical="center"/>
    </xf>
    <xf numFmtId="0" fontId="5" fillId="4" borderId="3" xfId="1" applyFont="1" applyFill="1" applyBorder="1" applyAlignment="1">
      <alignment vertical="center"/>
    </xf>
    <xf numFmtId="0" fontId="7" fillId="4" borderId="3" xfId="1" applyFont="1" applyFill="1" applyBorder="1" applyAlignment="1">
      <alignment vertical="center" wrapText="1"/>
    </xf>
    <xf numFmtId="164" fontId="7" fillId="4" borderId="3" xfId="1" applyNumberFormat="1" applyFont="1" applyFill="1" applyBorder="1" applyAlignment="1">
      <alignment horizontal="center" vertical="center"/>
    </xf>
    <xf numFmtId="0" fontId="7" fillId="0" borderId="0" xfId="1" applyFont="1" applyAlignment="1">
      <alignment vertical="center" wrapText="1"/>
    </xf>
    <xf numFmtId="165" fontId="7" fillId="4" borderId="3" xfId="1" applyNumberFormat="1" applyFont="1" applyFill="1" applyBorder="1" applyAlignment="1">
      <alignment horizontal="left" vertical="center"/>
    </xf>
    <xf numFmtId="0" fontId="5" fillId="0" borderId="0" xfId="1" applyFont="1" applyAlignment="1">
      <alignment vertical="center" wrapText="1"/>
    </xf>
    <xf numFmtId="49" fontId="7" fillId="0" borderId="0" xfId="1" applyNumberFormat="1" applyFont="1" applyAlignment="1">
      <alignment horizontal="right" vertical="center"/>
    </xf>
    <xf numFmtId="166" fontId="7" fillId="0" borderId="0" xfId="1" applyNumberFormat="1" applyFont="1" applyAlignment="1">
      <alignment vertical="center" wrapText="1"/>
    </xf>
    <xf numFmtId="166" fontId="7" fillId="0" borderId="0" xfId="1" applyNumberFormat="1" applyFont="1" applyAlignment="1">
      <alignment vertical="center"/>
    </xf>
    <xf numFmtId="164" fontId="7" fillId="0" borderId="0" xfId="1" applyNumberFormat="1" applyFont="1" applyAlignment="1">
      <alignment horizontal="center" vertical="center"/>
    </xf>
    <xf numFmtId="1" fontId="7" fillId="0" borderId="0" xfId="1" applyNumberFormat="1" applyFont="1" applyAlignment="1">
      <alignment vertical="center"/>
    </xf>
    <xf numFmtId="1" fontId="5" fillId="0" borderId="0" xfId="1" applyNumberFormat="1" applyFont="1" applyAlignment="1">
      <alignment vertical="center"/>
    </xf>
    <xf numFmtId="166" fontId="5" fillId="0" borderId="0" xfId="1" applyNumberFormat="1" applyFont="1" applyAlignment="1">
      <alignment vertical="center"/>
    </xf>
    <xf numFmtId="49" fontId="3" fillId="2" borderId="0" xfId="1" applyNumberFormat="1" applyFont="1" applyFill="1" applyAlignment="1">
      <alignment horizontal="left" vertical="center"/>
    </xf>
  </cellXfs>
  <cellStyles count="4">
    <cellStyle name="Currency 2" xfId="3" xr:uid="{DBA0D230-462D-4BCA-B749-CEAE66EE2676}"/>
    <cellStyle name="Normal" xfId="0" builtinId="0"/>
    <cellStyle name="Normal 2" xfId="1" xr:uid="{FF13E7E9-D9A8-4710-BDF5-E03AF2D8C04B}"/>
    <cellStyle name="Normal 2 2" xfId="2" xr:uid="{4622294D-7E7A-4EE2-9A52-B0CA418B7269}"/>
  </cellStyles>
  <dxfs count="3">
    <dxf>
      <fill>
        <patternFill>
          <bgColor indexed="47"/>
        </patternFill>
      </fill>
    </dxf>
    <dxf>
      <fill>
        <patternFill>
          <bgColor indexed="45"/>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Financial Codes'!A1"/></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0</xdr:col>
      <xdr:colOff>57150</xdr:colOff>
      <xdr:row>1</xdr:row>
      <xdr:rowOff>0</xdr:rowOff>
    </xdr:to>
    <xdr:pic>
      <xdr:nvPicPr>
        <xdr:cNvPr id="2" name="Picture 3">
          <a:hlinkClick xmlns:r="http://schemas.openxmlformats.org/officeDocument/2006/relationships" r:id="rId1"/>
          <a:extLst>
            <a:ext uri="{FF2B5EF4-FFF2-40B4-BE49-F238E27FC236}">
              <a16:creationId xmlns:a16="http://schemas.microsoft.com/office/drawing/2014/main" id="{ACB3A2C0-C41B-4449-9C70-5D38AA7DF6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12700"/>
          <a:ext cx="317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12700</xdr:rowOff>
    </xdr:from>
    <xdr:to>
      <xdr:col>0</xdr:col>
      <xdr:colOff>57150</xdr:colOff>
      <xdr:row>1</xdr:row>
      <xdr:rowOff>0</xdr:rowOff>
    </xdr:to>
    <xdr:pic>
      <xdr:nvPicPr>
        <xdr:cNvPr id="3" name="Picture 7">
          <a:hlinkClick xmlns:r="http://schemas.openxmlformats.org/officeDocument/2006/relationships" r:id="rId1"/>
          <a:extLst>
            <a:ext uri="{FF2B5EF4-FFF2-40B4-BE49-F238E27FC236}">
              <a16:creationId xmlns:a16="http://schemas.microsoft.com/office/drawing/2014/main" id="{B3C21E0B-DB9A-4218-8303-0641847E1C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12700"/>
          <a:ext cx="317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74\Common\1.2%20ICT%20and%20Corporate%20Services\01.%20Head%20of%20Service\02.%20Budgets%20and%20Plans\01.%20Budgets%20and%20Plans%200809%20Bus%20Trans%20&amp;%20ICT%20Services\Budget%20Book%202008-09%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roxtowe.gov.uk\FILE\YDRIVE\1.2%20ICT%20and%20Corporate%20Services\01.%20Head%20of%20Service\02.%20Budgets%20and%20Plans\02.%20Budgets%20and%20Plans%201213\ICT%20and%20Business%20Transformation\Budget%20Book%202012-13%20act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dwyer/Rushcliffe%20Borough%20Council/ICT%20Services%20-%20ICT%20Management/02.%20Budgets%20and%20Plans/Budgets%20and%20Plans%20Current%20Year/Budget%20Book%20Act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Paid 200708 Invoices"/>
      <sheetName val="Contracts - Suppliers"/>
      <sheetName val="Paid 200910 Invoices"/>
      <sheetName val="04-455-1006"/>
      <sheetName val="04-455-0010"/>
      <sheetName val="04-455-2200"/>
      <sheetName val="04-455-2210"/>
      <sheetName val="04-455-3300"/>
      <sheetName val="04-455-3405"/>
      <sheetName val="04-455-3400"/>
      <sheetName val="04-455-3418"/>
      <sheetName val="04-455-3434"/>
      <sheetName val="04-455-3436"/>
      <sheetName val="04-455-3438"/>
      <sheetName val="04-455-3802"/>
      <sheetName val="04-455-6100"/>
      <sheetName val="04-455-6000"/>
      <sheetName val="04-455-7000"/>
      <sheetName val="04-455-7142"/>
      <sheetName val="21-990-3400"/>
      <sheetName val="14-901-9004"/>
      <sheetName val="14-903-9004"/>
      <sheetName val="14-904-9004"/>
      <sheetName val="14-905-9005"/>
      <sheetName val="14-907-9005"/>
      <sheetName val="14-909-9005"/>
      <sheetName val="14-913-9004"/>
      <sheetName val="15-915-9004"/>
      <sheetName val="14-940-9004"/>
      <sheetName val="14-972-9004"/>
      <sheetName val="14-974-9004"/>
      <sheetName val="14-975-9004"/>
    </sheetNames>
    <sheetDataSet>
      <sheetData sheetId="0">
        <row r="6">
          <cell r="J6" t="str">
            <v>Purchased</v>
          </cell>
        </row>
        <row r="7">
          <cell r="J7" t="str">
            <v>Cancelled</v>
          </cell>
        </row>
        <row r="8">
          <cell r="J8" t="str">
            <v>Invoiced</v>
          </cell>
        </row>
        <row r="9">
          <cell r="J9" t="str">
            <v>In Dispute</v>
          </cell>
        </row>
        <row r="10">
          <cell r="J10" t="str">
            <v>Reconciled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Contracts"/>
      <sheetName val="BF Commitments"/>
      <sheetName val="Paid CF Invoices"/>
      <sheetName val="MFD Meter Reading"/>
      <sheetName val="04455-0010"/>
      <sheetName val="04455-2200"/>
      <sheetName val="04455-1006"/>
      <sheetName val="04455-3300"/>
      <sheetName val="04455-2210"/>
      <sheetName val="04455-3400"/>
      <sheetName val="04455-3405"/>
      <sheetName val="04455-3418"/>
      <sheetName val="04455-3434"/>
      <sheetName val="04455-3436"/>
      <sheetName val="04455-3438"/>
      <sheetName val="08-890-9033"/>
      <sheetName val="08890-9003"/>
      <sheetName val="04455-8156"/>
      <sheetName val="04455-8590"/>
      <sheetName val="14901-9004"/>
      <sheetName val="14903-9004"/>
      <sheetName val="14-914-9004"/>
      <sheetName val="14904-9004"/>
      <sheetName val="14905-9005"/>
      <sheetName val="14915-9004"/>
      <sheetName val="14-918-9005"/>
      <sheetName val="E-PETITIONS"/>
      <sheetName val="14916-9005"/>
      <sheetName val="14919-9005"/>
      <sheetName val="14921-9005"/>
      <sheetName val="14923-9004"/>
      <sheetName val="14976-9004"/>
      <sheetName val="14984-9004"/>
      <sheetName val="14940-9004"/>
      <sheetName val="16950-9004"/>
      <sheetName val="21990-3400"/>
      <sheetName val="04455-3802"/>
      <sheetName val="04455-6000"/>
      <sheetName val="04455-6100"/>
      <sheetName val="04455-7000"/>
    </sheetNames>
    <sheetDataSet>
      <sheetData sheetId="0">
        <row r="6">
          <cell r="Q6" t="str">
            <v>Purchased</v>
          </cell>
        </row>
        <row r="7">
          <cell r="Q7" t="str">
            <v>Cancelled</v>
          </cell>
        </row>
        <row r="8">
          <cell r="Q8" t="str">
            <v>Invoiced</v>
          </cell>
        </row>
        <row r="9">
          <cell r="Q9" t="str">
            <v>In Dispute</v>
          </cell>
        </row>
        <row r="10">
          <cell r="Q10" t="str">
            <v>Reconciled</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Revisions"/>
      <sheetName val="Contracts"/>
      <sheetName val="4703-0012"/>
      <sheetName val="4703-0042"/>
      <sheetName val="4703-0901"/>
      <sheetName val="4722-0718"/>
      <sheetName val="4722-0720"/>
      <sheetName val="4722-0726"/>
      <sheetName val="4722-0729"/>
      <sheetName val="4722-0730"/>
      <sheetName val="4722-0731"/>
      <sheetName val="4722-0800"/>
      <sheetName val="4722-0959"/>
      <sheetName val="5017-0786"/>
      <sheetName val="4870-0718"/>
      <sheetName val="4870-0852"/>
      <sheetName val="4870-0862"/>
      <sheetName val="4870-0864"/>
      <sheetName val="0592-0734"/>
      <sheetName val="0602-0734 (Security)"/>
      <sheetName val="0603-0734"/>
      <sheetName val="0599-0730"/>
      <sheetName val="0604-0730"/>
      <sheetName val="0605-0730"/>
      <sheetName val="08-890-9033"/>
      <sheetName val="08890-9003"/>
      <sheetName val="14-914-9004"/>
      <sheetName val="14-918-9005"/>
      <sheetName val="BIDS"/>
      <sheetName val="E-PETITIONS"/>
      <sheetName val="14921-9005"/>
      <sheetName val="14984-9004"/>
    </sheetNames>
    <sheetDataSet>
      <sheetData sheetId="0">
        <row r="6">
          <cell r="Q6" t="str">
            <v>Purchased</v>
          </cell>
        </row>
        <row r="7">
          <cell r="Q7" t="str">
            <v>Cancelled</v>
          </cell>
        </row>
        <row r="8">
          <cell r="Q8" t="str">
            <v>Invoiced</v>
          </cell>
        </row>
        <row r="9">
          <cell r="Q9" t="str">
            <v>In Dispute</v>
          </cell>
        </row>
        <row r="10">
          <cell r="Q10" t="str">
            <v>Reconciled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9A6F-A55A-4621-9A71-55671E883E2E}">
  <sheetPr>
    <pageSetUpPr fitToPage="1"/>
  </sheetPr>
  <dimension ref="A1:N26"/>
  <sheetViews>
    <sheetView showGridLines="0" tabSelected="1" zoomScale="90" zoomScaleNormal="90" workbookViewId="0">
      <pane ySplit="2" topLeftCell="A3" activePane="bottomLeft" state="frozen"/>
      <selection activeCell="D20" sqref="D20"/>
      <selection pane="bottomLeft" activeCell="D13" sqref="D13"/>
    </sheetView>
  </sheetViews>
  <sheetFormatPr defaultColWidth="9.44140625" defaultRowHeight="17.399999999999999" x14ac:dyDescent="0.3"/>
  <cols>
    <col min="1" max="1" width="36.6640625" style="32" customWidth="1"/>
    <col min="2" max="3" width="11.33203125" style="4" customWidth="1"/>
    <col min="4" max="4" width="55" style="33" customWidth="1"/>
    <col min="5" max="5" width="20.44140625" style="34" customWidth="1"/>
    <col min="6" max="6" width="11.44140625" style="34" bestFit="1" customWidth="1"/>
    <col min="7" max="7" width="16.44140625" style="34" customWidth="1"/>
    <col min="8" max="8" width="17.5546875" style="35" customWidth="1"/>
    <col min="9" max="9" width="12.6640625" style="36" customWidth="1"/>
    <col min="10" max="10" width="14" style="34" customWidth="1"/>
    <col min="11" max="11" width="15.5546875" style="34" customWidth="1"/>
    <col min="12" max="12" width="9.44140625" style="38" customWidth="1"/>
    <col min="13" max="13" width="54.6640625" style="34" customWidth="1"/>
    <col min="14" max="14" width="10.5546875" style="11" bestFit="1" customWidth="1"/>
    <col min="15" max="16384" width="9.44140625" style="12"/>
  </cols>
  <sheetData>
    <row r="1" spans="1:14" s="4" customFormat="1" x14ac:dyDescent="0.3">
      <c r="A1" s="39" t="s">
        <v>0</v>
      </c>
      <c r="B1" s="39"/>
      <c r="C1" s="39"/>
      <c r="D1" s="39"/>
      <c r="E1" s="39"/>
      <c r="F1" s="39"/>
      <c r="G1" s="39"/>
      <c r="H1" s="39"/>
      <c r="I1" s="39"/>
      <c r="J1" s="39"/>
      <c r="K1" s="1"/>
      <c r="L1" s="1"/>
      <c r="M1" s="2">
        <f ca="1">TODAY()</f>
        <v>44462</v>
      </c>
      <c r="N1" s="3"/>
    </row>
    <row r="2" spans="1:14" ht="39.6" x14ac:dyDescent="0.3">
      <c r="A2" s="5" t="s">
        <v>1</v>
      </c>
      <c r="B2" s="6" t="s">
        <v>2</v>
      </c>
      <c r="C2" s="6" t="s">
        <v>3</v>
      </c>
      <c r="D2" s="6" t="s">
        <v>4</v>
      </c>
      <c r="E2" s="6" t="s">
        <v>5</v>
      </c>
      <c r="F2" s="6" t="s">
        <v>6</v>
      </c>
      <c r="G2" s="6" t="s">
        <v>7</v>
      </c>
      <c r="H2" s="7" t="s">
        <v>8</v>
      </c>
      <c r="I2" s="8" t="s">
        <v>9</v>
      </c>
      <c r="J2" s="9" t="s">
        <v>10</v>
      </c>
      <c r="K2" s="9" t="s">
        <v>11</v>
      </c>
      <c r="L2" s="9" t="s">
        <v>12</v>
      </c>
      <c r="M2" s="10" t="s">
        <v>13</v>
      </c>
    </row>
    <row r="3" spans="1:14" ht="57" customHeight="1" x14ac:dyDescent="0.3">
      <c r="A3" s="13" t="s">
        <v>24</v>
      </c>
      <c r="B3" s="22" t="s">
        <v>14</v>
      </c>
      <c r="C3" s="22" t="s">
        <v>19</v>
      </c>
      <c r="D3" s="15" t="s">
        <v>25</v>
      </c>
      <c r="E3" s="15" t="s">
        <v>15</v>
      </c>
      <c r="F3" s="23" t="s">
        <v>16</v>
      </c>
      <c r="G3" s="17">
        <v>43998</v>
      </c>
      <c r="H3" s="17">
        <v>44363</v>
      </c>
      <c r="I3" s="24"/>
      <c r="J3" s="25">
        <v>210</v>
      </c>
      <c r="K3" s="19">
        <f t="shared" ref="K3:K25" si="0">IF(F3="Rolling",J3,J3*LEFT(F3,1))</f>
        <v>210</v>
      </c>
      <c r="L3" s="20" t="str">
        <f ca="1">IF(H3&lt;TODAY(),"Overdue","OK")</f>
        <v>Overdue</v>
      </c>
      <c r="M3" s="21"/>
    </row>
    <row r="4" spans="1:14" ht="36" customHeight="1" x14ac:dyDescent="0.3">
      <c r="A4" s="13" t="s">
        <v>26</v>
      </c>
      <c r="B4" s="14" t="s">
        <v>14</v>
      </c>
      <c r="C4" s="14" t="s">
        <v>23</v>
      </c>
      <c r="D4" s="15" t="s">
        <v>27</v>
      </c>
      <c r="E4" s="15" t="s">
        <v>15</v>
      </c>
      <c r="F4" s="16" t="s">
        <v>16</v>
      </c>
      <c r="G4" s="17">
        <v>44014</v>
      </c>
      <c r="H4" s="17">
        <v>44378</v>
      </c>
      <c r="I4" s="18"/>
      <c r="J4" s="19">
        <v>1344</v>
      </c>
      <c r="K4" s="19">
        <f t="shared" si="0"/>
        <v>1344</v>
      </c>
      <c r="L4" s="20" t="str">
        <f ca="1">IF(H4&lt;TODAY(),"Overdue","OK")</f>
        <v>Overdue</v>
      </c>
      <c r="M4" s="21"/>
    </row>
    <row r="5" spans="1:14" s="11" customFormat="1" ht="26.4" x14ac:dyDescent="0.3">
      <c r="A5" s="13" t="s">
        <v>29</v>
      </c>
      <c r="B5" s="22" t="s">
        <v>14</v>
      </c>
      <c r="C5" s="22" t="s">
        <v>23</v>
      </c>
      <c r="D5" s="15" t="s">
        <v>30</v>
      </c>
      <c r="E5" s="15" t="s">
        <v>15</v>
      </c>
      <c r="F5" s="23" t="s">
        <v>16</v>
      </c>
      <c r="G5" s="17">
        <v>44073</v>
      </c>
      <c r="H5" s="17">
        <v>44437</v>
      </c>
      <c r="I5" s="24">
        <v>60</v>
      </c>
      <c r="J5" s="25">
        <v>8877</v>
      </c>
      <c r="K5" s="19">
        <f t="shared" si="0"/>
        <v>8877</v>
      </c>
      <c r="L5" s="20" t="str">
        <f ca="1">IF(H5&lt;TODAY(),"Overdue","OK")</f>
        <v>Overdue</v>
      </c>
      <c r="M5" s="21"/>
    </row>
    <row r="6" spans="1:14" s="11" customFormat="1" x14ac:dyDescent="0.3">
      <c r="A6" s="13" t="s">
        <v>31</v>
      </c>
      <c r="B6" s="22" t="s">
        <v>14</v>
      </c>
      <c r="C6" s="22" t="s">
        <v>19</v>
      </c>
      <c r="D6" s="15" t="s">
        <v>32</v>
      </c>
      <c r="E6" s="15" t="s">
        <v>15</v>
      </c>
      <c r="F6" s="16" t="s">
        <v>16</v>
      </c>
      <c r="G6" s="17">
        <v>44074</v>
      </c>
      <c r="H6" s="17">
        <v>44438</v>
      </c>
      <c r="I6" s="18"/>
      <c r="J6" s="19">
        <v>4366.6099999999997</v>
      </c>
      <c r="K6" s="19">
        <f t="shared" si="0"/>
        <v>4366.6099999999997</v>
      </c>
      <c r="L6" s="20" t="str">
        <f ca="1">IF(H6&lt;TODAY(),"Overdue","OK")</f>
        <v>Overdue</v>
      </c>
      <c r="M6" s="21"/>
    </row>
    <row r="7" spans="1:14" s="11" customFormat="1" x14ac:dyDescent="0.3">
      <c r="A7" s="13" t="s">
        <v>33</v>
      </c>
      <c r="B7" s="22" t="s">
        <v>14</v>
      </c>
      <c r="C7" s="22" t="s">
        <v>23</v>
      </c>
      <c r="D7" s="15" t="s">
        <v>34</v>
      </c>
      <c r="E7" s="27" t="s">
        <v>15</v>
      </c>
      <c r="F7" s="23" t="s">
        <v>16</v>
      </c>
      <c r="G7" s="28">
        <v>44075</v>
      </c>
      <c r="H7" s="28">
        <v>44439</v>
      </c>
      <c r="I7" s="24"/>
      <c r="J7" s="25">
        <v>2392</v>
      </c>
      <c r="K7" s="19">
        <f t="shared" si="0"/>
        <v>2392</v>
      </c>
      <c r="L7" s="20" t="str">
        <f ca="1">IF(H7&lt;TODAY(),"Overdue","OK")</f>
        <v>Overdue</v>
      </c>
      <c r="M7" s="21"/>
    </row>
    <row r="8" spans="1:14" s="11" customFormat="1" x14ac:dyDescent="0.3">
      <c r="A8" s="13" t="s">
        <v>35</v>
      </c>
      <c r="B8" s="22" t="s">
        <v>14</v>
      </c>
      <c r="C8" s="22" t="s">
        <v>23</v>
      </c>
      <c r="D8" s="15" t="s">
        <v>36</v>
      </c>
      <c r="E8" s="15" t="s">
        <v>15</v>
      </c>
      <c r="F8" s="23" t="s">
        <v>37</v>
      </c>
      <c r="G8" s="28">
        <v>44075</v>
      </c>
      <c r="H8" s="28">
        <v>44439</v>
      </c>
      <c r="I8" s="24"/>
      <c r="J8" s="25">
        <v>5000</v>
      </c>
      <c r="K8" s="19">
        <f t="shared" si="0"/>
        <v>10000</v>
      </c>
      <c r="L8" s="20" t="s">
        <v>38</v>
      </c>
      <c r="M8" s="21"/>
    </row>
    <row r="9" spans="1:14" s="11" customFormat="1" x14ac:dyDescent="0.3">
      <c r="A9" s="13" t="s">
        <v>35</v>
      </c>
      <c r="B9" s="14" t="s">
        <v>18</v>
      </c>
      <c r="C9" s="14" t="s">
        <v>23</v>
      </c>
      <c r="D9" s="15" t="s">
        <v>39</v>
      </c>
      <c r="E9" s="15" t="s">
        <v>15</v>
      </c>
      <c r="F9" s="16" t="s">
        <v>37</v>
      </c>
      <c r="G9" s="17">
        <v>44075</v>
      </c>
      <c r="H9" s="17">
        <v>44439</v>
      </c>
      <c r="I9" s="18"/>
      <c r="J9" s="19">
        <v>9900</v>
      </c>
      <c r="K9" s="19">
        <f t="shared" si="0"/>
        <v>19800</v>
      </c>
      <c r="L9" s="20" t="str">
        <f ca="1">IF(H9&lt;TODAY(),"Overdue","OK")</f>
        <v>Overdue</v>
      </c>
      <c r="M9" s="21"/>
    </row>
    <row r="10" spans="1:14" s="11" customFormat="1" x14ac:dyDescent="0.3">
      <c r="A10" s="13" t="s">
        <v>40</v>
      </c>
      <c r="B10" s="14" t="s">
        <v>14</v>
      </c>
      <c r="C10" s="14" t="s">
        <v>23</v>
      </c>
      <c r="D10" s="15" t="s">
        <v>41</v>
      </c>
      <c r="E10" s="15" t="s">
        <v>15</v>
      </c>
      <c r="F10" s="16" t="s">
        <v>42</v>
      </c>
      <c r="G10" s="17">
        <v>43008</v>
      </c>
      <c r="H10" s="17">
        <v>44468</v>
      </c>
      <c r="I10" s="18"/>
      <c r="J10" s="19">
        <v>18250</v>
      </c>
      <c r="K10" s="19">
        <f t="shared" si="0"/>
        <v>127750</v>
      </c>
      <c r="L10" s="20" t="str">
        <f ca="1">IF(H10&lt;TODAY(),"Overdue","OK")</f>
        <v>OK</v>
      </c>
      <c r="M10" s="21"/>
    </row>
    <row r="11" spans="1:14" s="11" customFormat="1" ht="26.4" x14ac:dyDescent="0.3">
      <c r="A11" s="13" t="s">
        <v>43</v>
      </c>
      <c r="B11" s="14" t="s">
        <v>14</v>
      </c>
      <c r="C11" s="14" t="s">
        <v>23</v>
      </c>
      <c r="D11" s="15" t="s">
        <v>44</v>
      </c>
      <c r="E11" s="15" t="s">
        <v>15</v>
      </c>
      <c r="F11" s="16" t="s">
        <v>16</v>
      </c>
      <c r="G11" s="17">
        <v>44104</v>
      </c>
      <c r="H11" s="17">
        <v>44468</v>
      </c>
      <c r="I11" s="18"/>
      <c r="J11" s="19">
        <v>747</v>
      </c>
      <c r="K11" s="19">
        <f t="shared" si="0"/>
        <v>747</v>
      </c>
      <c r="L11" s="20" t="str">
        <f ca="1">IF(H11&lt;TODAY(),"Overdue","OK")</f>
        <v>OK</v>
      </c>
      <c r="M11" s="21"/>
    </row>
    <row r="12" spans="1:14" s="11" customFormat="1" ht="26.4" x14ac:dyDescent="0.3">
      <c r="A12" s="13" t="s">
        <v>26</v>
      </c>
      <c r="B12" s="26" t="s">
        <v>14</v>
      </c>
      <c r="C12" s="26" t="s">
        <v>23</v>
      </c>
      <c r="D12" s="27" t="s">
        <v>46</v>
      </c>
      <c r="E12" s="27" t="s">
        <v>15</v>
      </c>
      <c r="F12" s="23" t="s">
        <v>16</v>
      </c>
      <c r="G12" s="28">
        <v>44206</v>
      </c>
      <c r="H12" s="28">
        <v>44570</v>
      </c>
      <c r="I12" s="24"/>
      <c r="J12" s="25">
        <v>2016</v>
      </c>
      <c r="K12" s="19">
        <f t="shared" si="0"/>
        <v>2016</v>
      </c>
      <c r="L12" s="20" t="str">
        <f ca="1">IF(H12&lt;TODAY(),"Overdue","OK")</f>
        <v>OK</v>
      </c>
      <c r="M12" s="21"/>
    </row>
    <row r="13" spans="1:14" s="11" customFormat="1" x14ac:dyDescent="0.3">
      <c r="A13" s="13" t="s">
        <v>47</v>
      </c>
      <c r="B13" s="26" t="s">
        <v>14</v>
      </c>
      <c r="C13" s="26" t="s">
        <v>23</v>
      </c>
      <c r="D13" s="27" t="s">
        <v>48</v>
      </c>
      <c r="E13" s="27" t="s">
        <v>15</v>
      </c>
      <c r="F13" s="23" t="s">
        <v>37</v>
      </c>
      <c r="G13" s="28">
        <v>44227</v>
      </c>
      <c r="H13" s="28">
        <v>44591</v>
      </c>
      <c r="I13" s="24"/>
      <c r="J13" s="25">
        <v>4038.44</v>
      </c>
      <c r="K13" s="19">
        <f t="shared" si="0"/>
        <v>8076.88</v>
      </c>
      <c r="L13" s="20" t="str">
        <f ca="1">IF(H13&lt;TODAY(),"Overdue","OK")</f>
        <v>OK</v>
      </c>
      <c r="M13" s="21"/>
    </row>
    <row r="14" spans="1:14" s="11" customFormat="1" x14ac:dyDescent="0.3">
      <c r="A14" s="13" t="s">
        <v>17</v>
      </c>
      <c r="B14" s="15" t="s">
        <v>14</v>
      </c>
      <c r="C14" s="15" t="s">
        <v>23</v>
      </c>
      <c r="D14" s="15" t="s">
        <v>50</v>
      </c>
      <c r="E14" s="15" t="s">
        <v>15</v>
      </c>
      <c r="F14" s="16" t="s">
        <v>16</v>
      </c>
      <c r="G14" s="17">
        <v>44266</v>
      </c>
      <c r="H14" s="17">
        <v>44630</v>
      </c>
      <c r="I14" s="18"/>
      <c r="J14" s="19">
        <v>452.52</v>
      </c>
      <c r="K14" s="19">
        <f t="shared" si="0"/>
        <v>452.52</v>
      </c>
      <c r="L14" s="20"/>
      <c r="M14" s="21"/>
    </row>
    <row r="15" spans="1:14" s="11" customFormat="1" ht="52.8" x14ac:dyDescent="0.3">
      <c r="A15" s="13" t="s">
        <v>24</v>
      </c>
      <c r="B15" s="22" t="s">
        <v>14</v>
      </c>
      <c r="C15" s="22" t="s">
        <v>19</v>
      </c>
      <c r="D15" s="15" t="s">
        <v>51</v>
      </c>
      <c r="E15" s="15" t="s">
        <v>15</v>
      </c>
      <c r="F15" s="23" t="s">
        <v>16</v>
      </c>
      <c r="G15" s="17">
        <v>44274</v>
      </c>
      <c r="H15" s="17">
        <v>44638</v>
      </c>
      <c r="I15" s="24"/>
      <c r="J15" s="25">
        <v>340</v>
      </c>
      <c r="K15" s="19">
        <f t="shared" si="0"/>
        <v>340</v>
      </c>
      <c r="L15" s="20" t="str">
        <f t="shared" ref="L15:L25" ca="1" si="1">IF(H15&lt;TODAY(),"Overdue","OK")</f>
        <v>OK</v>
      </c>
      <c r="M15" s="21"/>
    </row>
    <row r="16" spans="1:14" s="11" customFormat="1" ht="39.6" x14ac:dyDescent="0.3">
      <c r="A16" s="13" t="s">
        <v>24</v>
      </c>
      <c r="B16" s="22" t="s">
        <v>14</v>
      </c>
      <c r="C16" s="22" t="s">
        <v>19</v>
      </c>
      <c r="D16" s="29" t="s">
        <v>52</v>
      </c>
      <c r="E16" s="15" t="s">
        <v>15</v>
      </c>
      <c r="F16" s="23" t="s">
        <v>16</v>
      </c>
      <c r="G16" s="17">
        <v>44284</v>
      </c>
      <c r="H16" s="17">
        <v>44648</v>
      </c>
      <c r="I16" s="24"/>
      <c r="J16" s="25">
        <v>226</v>
      </c>
      <c r="K16" s="19">
        <f t="shared" si="0"/>
        <v>226</v>
      </c>
      <c r="L16" s="20" t="str">
        <f t="shared" ca="1" si="1"/>
        <v>OK</v>
      </c>
      <c r="M16" s="21"/>
    </row>
    <row r="17" spans="1:13" s="11" customFormat="1" x14ac:dyDescent="0.3">
      <c r="A17" s="13" t="s">
        <v>45</v>
      </c>
      <c r="B17" s="14" t="s">
        <v>18</v>
      </c>
      <c r="C17" s="14" t="s">
        <v>19</v>
      </c>
      <c r="D17" s="15" t="s">
        <v>53</v>
      </c>
      <c r="E17" s="15" t="s">
        <v>20</v>
      </c>
      <c r="F17" s="16" t="s">
        <v>37</v>
      </c>
      <c r="G17" s="17">
        <v>43922</v>
      </c>
      <c r="H17" s="17">
        <v>44651</v>
      </c>
      <c r="I17" s="18"/>
      <c r="J17" s="19">
        <f>29.5*12</f>
        <v>354</v>
      </c>
      <c r="K17" s="19">
        <f t="shared" si="0"/>
        <v>708</v>
      </c>
      <c r="L17" s="20" t="str">
        <f t="shared" ca="1" si="1"/>
        <v>OK</v>
      </c>
      <c r="M17" s="21"/>
    </row>
    <row r="18" spans="1:13" s="11" customFormat="1" x14ac:dyDescent="0.3">
      <c r="A18" s="13" t="s">
        <v>54</v>
      </c>
      <c r="B18" s="22" t="s">
        <v>14</v>
      </c>
      <c r="C18" s="22" t="s">
        <v>23</v>
      </c>
      <c r="D18" s="15" t="s">
        <v>55</v>
      </c>
      <c r="E18" s="15" t="s">
        <v>15</v>
      </c>
      <c r="F18" s="23" t="s">
        <v>22</v>
      </c>
      <c r="G18" s="17">
        <v>43922</v>
      </c>
      <c r="H18" s="17">
        <v>44651</v>
      </c>
      <c r="I18" s="24"/>
      <c r="J18" s="25">
        <v>5179.58</v>
      </c>
      <c r="K18" s="19">
        <f t="shared" si="0"/>
        <v>15538.74</v>
      </c>
      <c r="L18" s="20" t="str">
        <f t="shared" ca="1" si="1"/>
        <v>OK</v>
      </c>
      <c r="M18" s="30" t="s">
        <v>56</v>
      </c>
    </row>
    <row r="19" spans="1:13" s="11" customFormat="1" x14ac:dyDescent="0.3">
      <c r="A19" s="13" t="s">
        <v>28</v>
      </c>
      <c r="B19" s="22" t="s">
        <v>14</v>
      </c>
      <c r="C19" s="14" t="s">
        <v>19</v>
      </c>
      <c r="D19" s="15" t="s">
        <v>57</v>
      </c>
      <c r="E19" s="15" t="s">
        <v>15</v>
      </c>
      <c r="F19" s="23" t="s">
        <v>22</v>
      </c>
      <c r="G19" s="28">
        <v>43556</v>
      </c>
      <c r="H19" s="28">
        <v>44651</v>
      </c>
      <c r="I19" s="24"/>
      <c r="J19" s="25">
        <v>43483</v>
      </c>
      <c r="K19" s="19">
        <f t="shared" si="0"/>
        <v>130449</v>
      </c>
      <c r="L19" s="20" t="str">
        <f t="shared" ca="1" si="1"/>
        <v>OK</v>
      </c>
      <c r="M19" s="21"/>
    </row>
    <row r="20" spans="1:13" s="11" customFormat="1" x14ac:dyDescent="0.3">
      <c r="A20" s="13" t="s">
        <v>31</v>
      </c>
      <c r="B20" s="14" t="s">
        <v>14</v>
      </c>
      <c r="C20" s="31" t="s">
        <v>19</v>
      </c>
      <c r="D20" s="29" t="s">
        <v>58</v>
      </c>
      <c r="E20" s="15" t="s">
        <v>15</v>
      </c>
      <c r="F20" s="16" t="s">
        <v>16</v>
      </c>
      <c r="G20" s="17">
        <v>44305</v>
      </c>
      <c r="H20" s="17">
        <v>44669</v>
      </c>
      <c r="I20" s="18"/>
      <c r="J20" s="19">
        <v>8104.89</v>
      </c>
      <c r="K20" s="19">
        <f t="shared" si="0"/>
        <v>8104.89</v>
      </c>
      <c r="L20" s="20" t="str">
        <f t="shared" ca="1" si="1"/>
        <v>OK</v>
      </c>
      <c r="M20" s="21"/>
    </row>
    <row r="21" spans="1:13" s="11" customFormat="1" ht="26.4" x14ac:dyDescent="0.3">
      <c r="A21" s="13" t="s">
        <v>59</v>
      </c>
      <c r="B21" s="14" t="s">
        <v>21</v>
      </c>
      <c r="C21" s="31" t="s">
        <v>23</v>
      </c>
      <c r="D21" s="15" t="s">
        <v>60</v>
      </c>
      <c r="E21" s="15" t="s">
        <v>15</v>
      </c>
      <c r="F21" s="16" t="s">
        <v>16</v>
      </c>
      <c r="G21" s="17">
        <v>44337</v>
      </c>
      <c r="H21" s="17">
        <v>44702</v>
      </c>
      <c r="I21" s="18"/>
      <c r="J21" s="19">
        <v>644</v>
      </c>
      <c r="K21" s="19">
        <f t="shared" si="0"/>
        <v>644</v>
      </c>
      <c r="L21" s="20" t="str">
        <f t="shared" ca="1" si="1"/>
        <v>OK</v>
      </c>
      <c r="M21" s="21"/>
    </row>
    <row r="22" spans="1:13" s="11" customFormat="1" ht="26.4" x14ac:dyDescent="0.3">
      <c r="A22" s="13" t="s">
        <v>49</v>
      </c>
      <c r="B22" s="14" t="s">
        <v>14</v>
      </c>
      <c r="C22" s="31" t="s">
        <v>23</v>
      </c>
      <c r="D22" s="15" t="s">
        <v>61</v>
      </c>
      <c r="E22" s="15" t="s">
        <v>15</v>
      </c>
      <c r="F22" s="16" t="s">
        <v>16</v>
      </c>
      <c r="G22" s="17">
        <v>44352</v>
      </c>
      <c r="H22" s="17">
        <v>44716</v>
      </c>
      <c r="I22" s="18"/>
      <c r="J22" s="19">
        <v>3424</v>
      </c>
      <c r="K22" s="19">
        <f t="shared" si="0"/>
        <v>3424</v>
      </c>
      <c r="L22" s="20" t="str">
        <f t="shared" ca="1" si="1"/>
        <v>OK</v>
      </c>
      <c r="M22" s="21"/>
    </row>
    <row r="23" spans="1:13" s="11" customFormat="1" ht="105.6" x14ac:dyDescent="0.3">
      <c r="A23" s="13" t="s">
        <v>62</v>
      </c>
      <c r="B23" s="14" t="s">
        <v>14</v>
      </c>
      <c r="C23" s="4" t="s">
        <v>19</v>
      </c>
      <c r="D23" s="15" t="s">
        <v>63</v>
      </c>
      <c r="E23" s="15" t="s">
        <v>15</v>
      </c>
      <c r="F23" s="16" t="s">
        <v>22</v>
      </c>
      <c r="G23" s="17">
        <v>44369</v>
      </c>
      <c r="H23" s="17">
        <v>44733</v>
      </c>
      <c r="I23" s="18"/>
      <c r="J23" s="19">
        <v>60024.88</v>
      </c>
      <c r="K23" s="19">
        <f t="shared" si="0"/>
        <v>180074.63999999998</v>
      </c>
      <c r="L23" s="20" t="str">
        <f t="shared" ca="1" si="1"/>
        <v>OK</v>
      </c>
      <c r="M23" s="21"/>
    </row>
    <row r="24" spans="1:13" s="11" customFormat="1" x14ac:dyDescent="0.3">
      <c r="A24" s="13" t="s">
        <v>45</v>
      </c>
      <c r="B24" s="14" t="s">
        <v>18</v>
      </c>
      <c r="C24" s="31" t="s">
        <v>19</v>
      </c>
      <c r="D24" s="15" t="s">
        <v>64</v>
      </c>
      <c r="E24" s="15" t="s">
        <v>15</v>
      </c>
      <c r="F24" s="16" t="s">
        <v>37</v>
      </c>
      <c r="G24" s="17">
        <v>44075</v>
      </c>
      <c r="H24" s="17">
        <v>44803</v>
      </c>
      <c r="I24" s="18"/>
      <c r="J24" s="19">
        <v>47708.91</v>
      </c>
      <c r="K24" s="19">
        <f t="shared" si="0"/>
        <v>95417.82</v>
      </c>
      <c r="L24" s="20" t="str">
        <f t="shared" ca="1" si="1"/>
        <v>OK</v>
      </c>
      <c r="M24" s="21"/>
    </row>
    <row r="25" spans="1:13" s="11" customFormat="1" x14ac:dyDescent="0.3">
      <c r="A25" s="13" t="s">
        <v>40</v>
      </c>
      <c r="B25" s="14" t="s">
        <v>14</v>
      </c>
      <c r="C25" s="14" t="s">
        <v>23</v>
      </c>
      <c r="D25" s="15" t="s">
        <v>65</v>
      </c>
      <c r="E25" s="15" t="s">
        <v>15</v>
      </c>
      <c r="F25" s="16" t="s">
        <v>42</v>
      </c>
      <c r="G25" s="17">
        <v>43008</v>
      </c>
      <c r="H25" s="17">
        <v>45564</v>
      </c>
      <c r="I25" s="18"/>
      <c r="J25" s="19">
        <v>40000</v>
      </c>
      <c r="K25" s="19">
        <f t="shared" si="0"/>
        <v>280000</v>
      </c>
      <c r="L25" s="20" t="str">
        <f t="shared" ca="1" si="1"/>
        <v>OK</v>
      </c>
      <c r="M25" s="21"/>
    </row>
    <row r="26" spans="1:13" s="11" customFormat="1" x14ac:dyDescent="0.3">
      <c r="A26" s="32"/>
      <c r="B26" s="4"/>
      <c r="C26" s="4"/>
      <c r="D26" s="33"/>
      <c r="E26" s="34"/>
      <c r="F26" s="34"/>
      <c r="G26" s="34"/>
      <c r="H26" s="35"/>
      <c r="I26" s="36"/>
      <c r="J26" s="34"/>
      <c r="K26" s="34"/>
      <c r="L26" s="37"/>
      <c r="M26" s="34"/>
    </row>
  </sheetData>
  <autoFilter ref="A2:M25" xr:uid="{00000000-0009-0000-0000-000002000000}">
    <sortState xmlns:xlrd2="http://schemas.microsoft.com/office/spreadsheetml/2017/richdata2" ref="A3:M25">
      <sortCondition ref="H2:H25"/>
    </sortState>
  </autoFilter>
  <mergeCells count="1">
    <mergeCell ref="A1:J1"/>
  </mergeCells>
  <conditionalFormatting sqref="M25">
    <cfRule type="cellIs" dxfId="2" priority="4" stopIfTrue="1" operator="lessThan">
      <formula>0.9</formula>
    </cfRule>
  </conditionalFormatting>
  <conditionalFormatting sqref="A3:M25">
    <cfRule type="expression" dxfId="1" priority="6" stopIfTrue="1">
      <formula>$H3&lt;$M$1</formula>
    </cfRule>
    <cfRule type="expression" dxfId="0" priority="7" stopIfTrue="1">
      <formula>$H3&lt;($M$1+60)</formula>
    </cfRule>
  </conditionalFormatting>
  <dataValidations count="2">
    <dataValidation type="list" allowBlank="1" showInputMessage="1" showErrorMessage="1" sqref="B3:B25" xr:uid="{9D4F8841-C061-45D4-841C-66325D1C03C8}">
      <formula1>"Hardware, Software, Service"</formula1>
    </dataValidation>
    <dataValidation type="list" allowBlank="1" showInputMessage="1" showErrorMessage="1" sqref="C3:C25" xr:uid="{C40EC3F8-4360-45DF-A1AC-29E00D4957F9}">
      <formula1>"Onsite, SAAS, Hybrid"</formula1>
    </dataValidation>
  </dataValidations>
  <pageMargins left="0.74803149606299213" right="0.74803149606299213" top="0.98425196850393704" bottom="0.98425196850393704" header="0.51181102362204722" footer="0.51181102362204722"/>
  <pageSetup paperSize="9" scale="67" fitToHeight="0" orientation="landscape" r:id="rId1"/>
  <headerFooter alignWithMargins="0">
    <oddHeader>&amp;C&amp;"Calibri"&amp;12&amp;K000000OFFICIAL&amp;1#</oddHeader>
    <oddFooter>&amp;CPage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CCCFC57153C46AA4D4E6788589A5C" ma:contentTypeVersion="13" ma:contentTypeDescription="Create a new document." ma:contentTypeScope="" ma:versionID="f84de824e6151cd6e683f70dc6857182">
  <xsd:schema xmlns:xsd="http://www.w3.org/2001/XMLSchema" xmlns:xs="http://www.w3.org/2001/XMLSchema" xmlns:p="http://schemas.microsoft.com/office/2006/metadata/properties" xmlns:ns3="7f5b42c1-34c2-46e7-85db-6352b4f14f6d" xmlns:ns4="5c4b1e64-eea9-4784-a480-babfcb77da28" targetNamespace="http://schemas.microsoft.com/office/2006/metadata/properties" ma:root="true" ma:fieldsID="4c21c4a1e201909ea590a1f1c72cb666" ns3:_="" ns4:_="">
    <xsd:import namespace="7f5b42c1-34c2-46e7-85db-6352b4f14f6d"/>
    <xsd:import namespace="5c4b1e64-eea9-4784-a480-babfcb77da2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5b42c1-34c2-46e7-85db-6352b4f14f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4b1e64-eea9-4784-a480-babfcb77da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55B0D-5487-4ABE-B3B2-4B1491BA2D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8262EB9-86E5-471B-A1B7-CC61E9715D66}">
  <ds:schemaRefs>
    <ds:schemaRef ds:uri="http://schemas.microsoft.com/sharepoint/v3/contenttype/forms"/>
  </ds:schemaRefs>
</ds:datastoreItem>
</file>

<file path=customXml/itemProps3.xml><?xml version="1.0" encoding="utf-8"?>
<ds:datastoreItem xmlns:ds="http://schemas.openxmlformats.org/officeDocument/2006/customXml" ds:itemID="{F53AECD5-AE5E-4261-9551-DD4412CBD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5b42c1-34c2-46e7-85db-6352b4f14f6d"/>
    <ds:schemaRef ds:uri="5c4b1e64-eea9-4784-a480-babfcb77d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vt:lpstr>
      <vt:lpstr>Contracts!Print_Area</vt:lpstr>
      <vt:lpstr>Contracts!Print_Titles</vt:lpstr>
    </vt:vector>
  </TitlesOfParts>
  <Company>Rushcliffe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Dwyer</dc:creator>
  <cp:lastModifiedBy>Ian Meader</cp:lastModifiedBy>
  <dcterms:created xsi:type="dcterms:W3CDTF">2021-06-11T08:56:31Z</dcterms:created>
  <dcterms:modified xsi:type="dcterms:W3CDTF">2021-09-23T09:08:19Z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0x010100A1BCCCFC57153C46AA4D4E6788589A5C</vt:lpwstr>
  </property>
  <property fmtid="{D5CDD505-2E9C-101B-9397-08002B2CF9AE}" pid="3" name="MSIP_Label_82605bbf-3f5a-4d11-995a-ab0e71eef3db_Enabled">
    <vt:lpwstr>true</vt:lpwstr>
  </property>
  <property fmtid="{D5CDD505-2E9C-101B-9397-08002B2CF9AE}" pid="4" name="MSIP_Label_82605bbf-3f5a-4d11-995a-ab0e71eef3db_SetDate">
    <vt:lpwstr>2021-09-23T09:08:18Z</vt:lpwstr>
  </property>
  <property fmtid="{D5CDD505-2E9C-101B-9397-08002B2CF9AE}" pid="5" name="MSIP_Label_82605bbf-3f5a-4d11-995a-ab0e71eef3db_Method">
    <vt:lpwstr>Standard</vt:lpwstr>
  </property>
  <property fmtid="{D5CDD505-2E9C-101B-9397-08002B2CF9AE}" pid="6" name="MSIP_Label_82605bbf-3f5a-4d11-995a-ab0e71eef3db_Name">
    <vt:lpwstr>General</vt:lpwstr>
  </property>
  <property fmtid="{D5CDD505-2E9C-101B-9397-08002B2CF9AE}" pid="7" name="MSIP_Label_82605bbf-3f5a-4d11-995a-ab0e71eef3db_SiteId">
    <vt:lpwstr>0fb26f95-b29d-4825-a41a-86c75ea1246a</vt:lpwstr>
  </property>
  <property fmtid="{D5CDD505-2E9C-101B-9397-08002B2CF9AE}" pid="8" name="MSIP_Label_82605bbf-3f5a-4d11-995a-ab0e71eef3db_ActionId">
    <vt:lpwstr>718f7720-3fe7-4370-97b3-f5dfedfc0f03</vt:lpwstr>
  </property>
  <property fmtid="{D5CDD505-2E9C-101B-9397-08002B2CF9AE}" pid="9" name="MSIP_Label_82605bbf-3f5a-4d11-995a-ab0e71eef3db_ContentBits">
    <vt:lpwstr>1</vt:lpwstr>
  </property>
</Properties>
</file>