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jviliunas_rushcliffe_gov_uk1/Documents/Desktop/"/>
    </mc:Choice>
  </mc:AlternateContent>
  <xr:revisionPtr revIDLastSave="0" documentId="8_{457B1BF7-1DE1-4121-98FC-72CB9C1BB3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" l="1"/>
  <c r="H57" i="1"/>
  <c r="M93" i="1"/>
  <c r="F85" i="1" l="1"/>
  <c r="E66" i="1" l="1"/>
  <c r="J72" i="1" l="1"/>
  <c r="J71" i="1"/>
  <c r="E76" i="1"/>
  <c r="F86" i="1" l="1"/>
  <c r="M92" i="1" s="1"/>
  <c r="H10" i="1" l="1"/>
  <c r="H11" i="1" s="1"/>
  <c r="H13" i="1" s="1"/>
  <c r="K7" i="1" l="1"/>
  <c r="K8" i="1"/>
  <c r="K9" i="1"/>
  <c r="K11" i="1"/>
  <c r="K10" i="1"/>
  <c r="H86" i="1"/>
  <c r="H85" i="1"/>
  <c r="J73" i="1"/>
  <c r="J74" i="1"/>
  <c r="J75" i="1"/>
  <c r="J70" i="1"/>
  <c r="H53" i="1" l="1"/>
  <c r="H30" i="1"/>
  <c r="H40" i="1"/>
  <c r="H62" i="1"/>
  <c r="J62" i="1" s="1"/>
  <c r="H50" i="1"/>
  <c r="H36" i="1"/>
  <c r="H23" i="1"/>
  <c r="J23" i="1" s="1"/>
  <c r="H44" i="1"/>
  <c r="H63" i="1"/>
  <c r="H24" i="1"/>
  <c r="J24" i="1" s="1"/>
  <c r="H45" i="1"/>
  <c r="H31" i="1"/>
  <c r="H64" i="1"/>
  <c r="H37" i="1"/>
  <c r="H54" i="1"/>
  <c r="H46" i="1"/>
  <c r="H32" i="1"/>
  <c r="H29" i="1"/>
  <c r="H39" i="1"/>
  <c r="H52" i="1"/>
  <c r="H49" i="1"/>
  <c r="H22" i="1"/>
  <c r="J22" i="1" s="1"/>
  <c r="H43" i="1"/>
  <c r="H61" i="1"/>
  <c r="H35" i="1"/>
  <c r="H56" i="1"/>
  <c r="H42" i="1"/>
  <c r="J42" i="1" s="1"/>
  <c r="H60" i="1"/>
  <c r="H28" i="1"/>
  <c r="J28" i="1" s="1"/>
  <c r="H21" i="1"/>
  <c r="H25" i="1"/>
  <c r="J25" i="1" s="1"/>
  <c r="J76" i="1"/>
  <c r="M76" i="1" s="1"/>
  <c r="H87" i="1"/>
  <c r="M87" i="1" s="1"/>
  <c r="J29" i="1" l="1"/>
  <c r="J35" i="1"/>
  <c r="J39" i="1"/>
  <c r="J30" i="1"/>
  <c r="J32" i="1"/>
  <c r="J31" i="1"/>
  <c r="J21" i="1"/>
  <c r="J45" i="1" l="1"/>
  <c r="J63" i="1"/>
  <c r="J37" i="1"/>
  <c r="J36" i="1"/>
  <c r="J40" i="1"/>
  <c r="J43" i="1"/>
  <c r="J49" i="1" l="1"/>
  <c r="J44" i="1"/>
  <c r="J46" i="1"/>
  <c r="J54" i="1" l="1"/>
  <c r="J64" i="1"/>
  <c r="J50" i="1"/>
  <c r="J52" i="1"/>
  <c r="J56" i="1" l="1"/>
  <c r="J60" i="1"/>
  <c r="J53" i="1"/>
  <c r="J61" i="1" l="1"/>
  <c r="J66" i="1" l="1"/>
  <c r="M66" i="1" s="1"/>
  <c r="M90" i="1" s="1"/>
  <c r="M95" i="1" s="1"/>
</calcChain>
</file>

<file path=xl/sharedStrings.xml><?xml version="1.0" encoding="utf-8"?>
<sst xmlns="http://schemas.openxmlformats.org/spreadsheetml/2006/main" count="659" uniqueCount="56">
  <si>
    <t>Employer cost</t>
  </si>
  <si>
    <t>Hourly staff cost</t>
  </si>
  <si>
    <t xml:space="preserve">Working Weeks </t>
  </si>
  <si>
    <t>Weeks Leave (avg)</t>
  </si>
  <si>
    <t>Weeks Training</t>
  </si>
  <si>
    <t>Scale 14</t>
  </si>
  <si>
    <t>Weeks Sick (avg)</t>
  </si>
  <si>
    <t>Scale 13</t>
  </si>
  <si>
    <t>Scale 12</t>
  </si>
  <si>
    <t xml:space="preserve">Productive Weeks </t>
  </si>
  <si>
    <t>Scale 11</t>
  </si>
  <si>
    <t>Hours per Week</t>
  </si>
  <si>
    <t>Scale 6</t>
  </si>
  <si>
    <t>Staff Costs</t>
  </si>
  <si>
    <t>Monthly Hrs</t>
  </si>
  <si>
    <t>Pay Scale</t>
  </si>
  <si>
    <t>Hourly Rate</t>
  </si>
  <si>
    <t xml:space="preserve">Total Cost </t>
  </si>
  <si>
    <t>Reminders</t>
  </si>
  <si>
    <t>Customer Queries</t>
  </si>
  <si>
    <t>Final Notices</t>
  </si>
  <si>
    <t>Summonses</t>
  </si>
  <si>
    <t>Running Summonses</t>
  </si>
  <si>
    <t>Complaint List</t>
  </si>
  <si>
    <t>Court Preparation</t>
  </si>
  <si>
    <t>Court List</t>
  </si>
  <si>
    <t>Evidence for Court</t>
  </si>
  <si>
    <t>Costs only report</t>
  </si>
  <si>
    <t>Attending Court</t>
  </si>
  <si>
    <t>Monthly staff costs</t>
  </si>
  <si>
    <t>Fixed Costs</t>
  </si>
  <si>
    <t>Accommodation Costs</t>
  </si>
  <si>
    <t>Recovery Cost</t>
  </si>
  <si>
    <t>BSU Costs</t>
  </si>
  <si>
    <t>Customer Services Costs</t>
  </si>
  <si>
    <t>Corporate Overheads</t>
  </si>
  <si>
    <t>Training Budget</t>
  </si>
  <si>
    <t>ICT Systems Costs</t>
  </si>
  <si>
    <t>Monthly fixed costs</t>
  </si>
  <si>
    <t>Postage Costs</t>
  </si>
  <si>
    <t>Docs produced</t>
  </si>
  <si>
    <t>Monthly avg</t>
  </si>
  <si>
    <t>Cost per doc</t>
  </si>
  <si>
    <t>Monthly total</t>
  </si>
  <si>
    <t>Reminders &amp; Finals</t>
  </si>
  <si>
    <t>Monthly postage</t>
  </si>
  <si>
    <t>Total cost up to the hearing based on docs</t>
  </si>
  <si>
    <t>Monthly subtotal</t>
  </si>
  <si>
    <t>Court fees</t>
  </si>
  <si>
    <t>Cost per Summons</t>
  </si>
  <si>
    <t>Council Tax Summons Cost Analysis 2024-25</t>
  </si>
  <si>
    <t>2023/24Salaries</t>
  </si>
  <si>
    <t>Postage for period 1 Apr 2023 to 31 Dec 2023</t>
  </si>
  <si>
    <t>issued between 1 Apr 2023 and 31 Dec 2023</t>
  </si>
  <si>
    <t>Average number of Summonses (first 9 months of 2023/24)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</si>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</sst>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&quot;£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BFBFBF"/>
      <name val="Arial"/>
      <family val="2"/>
    </font>
    <font>
      <sz val="11"/>
      <color rgb="FFBFBFB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4" fillId="0" borderId="0" xfId="0" applyFont="1"/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0" applyNumberFormat="1"/>
    <xf numFmtId="166" fontId="1" fillId="0" borderId="1" xfId="0" applyNumberFormat="1" applyFont="1" applyBorder="1"/>
    <xf numFmtId="166" fontId="0" fillId="0" borderId="1" xfId="0" applyNumberFormat="1" applyBorder="1"/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10" fontId="7" fillId="0" borderId="0" xfId="0" applyNumberFormat="1" applyFont="1"/>
    <xf numFmtId="0" fontId="0" fillId="0" borderId="2" xfId="0" applyBorder="1"/>
    <xf numFmtId="164" fontId="1" fillId="0" borderId="0" xfId="0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 wrapText="1"/>
    </xf>
    <xf numFmtId="1" fontId="0" fillId="0" borderId="0" xfId="0" applyNumberFormat="1" applyAlignment="1">
      <alignment horizontal="right"/>
    </xf>
    <xf numFmtId="3" fontId="0" fillId="0" borderId="0" xfId="0" applyNumberFormat="1"/>
    <xf numFmtId="1" fontId="0" fillId="0" borderId="0" xfId="0" applyNumberFormat="1" applyAlignment="1">
      <alignment vertical="top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0" xfId="0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0"/>
  <sheetViews>
    <sheetView tabSelected="1" workbookViewId="0">
      <selection activeCell="J6" sqref="J6"/>
    </sheetView>
  </sheetViews>
  <sheetFormatPr defaultRowHeight="15" x14ac:dyDescent="0.25"/>
  <cols>
    <col min="2" max="2" width="13.140625" customWidth="1"/>
    <col min="3" max="3" width="13.5703125" customWidth="1"/>
    <col min="4" max="4" width="11.85546875" customWidth="1"/>
    <col min="5" max="5" width="12" customWidth="1"/>
    <col min="7" max="7" width="13.5703125" bestFit="1" customWidth="1"/>
    <col min="8" max="8" width="10.85546875" customWidth="1"/>
    <col min="9" max="9" width="11.140625" customWidth="1"/>
    <col min="10" max="10" width="13.7109375" customWidth="1"/>
    <col min="11" max="11" width="15.28515625" customWidth="1"/>
    <col min="12" max="12" width="29.7109375" customWidth="1"/>
    <col min="13" max="13" width="10.42578125" customWidth="1"/>
    <col min="14" max="14" width="5.5703125" customWidth="1"/>
    <col min="15" max="15" width="10.140625" customWidth="1"/>
    <col min="16" max="16" width="5.7109375" customWidth="1"/>
    <col min="17" max="17" width="24.28515625" customWidth="1"/>
    <col min="18" max="18" width="15" bestFit="1" customWidth="1"/>
  </cols>
  <sheetData>
    <row r="1" spans="1:19" ht="15.75" thickBot="1" x14ac:dyDescent="0.3">
      <c r="A1" t="s">
        <v>55</v>
      </c>
      <c r="B1" t="s">
        <v>55</v>
      </c>
      <c r="C1" t="s">
        <v>55</v>
      </c>
      <c r="D1" t="s">
        <v>55</v>
      </c>
      <c r="E1" t="s">
        <v>55</v>
      </c>
      <c r="F1" s="34" t="s">
        <v>50</v>
      </c>
      <c r="G1" s="34"/>
      <c r="H1" s="34"/>
      <c r="I1" s="34"/>
      <c r="J1" t="s">
        <v>55</v>
      </c>
      <c r="K1" t="s">
        <v>55</v>
      </c>
      <c r="L1" t="s">
        <v>55</v>
      </c>
      <c r="M1" t="s">
        <v>55</v>
      </c>
      <c r="N1" t="s">
        <v>55</v>
      </c>
      <c r="O1" t="s">
        <v>55</v>
      </c>
      <c r="P1" t="s">
        <v>55</v>
      </c>
      <c r="Q1" t="s">
        <v>55</v>
      </c>
      <c r="R1" t="s">
        <v>55</v>
      </c>
      <c r="S1" t="s">
        <v>55</v>
      </c>
    </row>
    <row r="2" spans="1:19" x14ac:dyDescent="0.25">
      <c r="A2" t="s">
        <v>55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</row>
    <row r="3" spans="1:19" x14ac:dyDescent="0.25">
      <c r="A3" t="s">
        <v>55</v>
      </c>
      <c r="B3" s="18" t="s">
        <v>51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</row>
    <row r="4" spans="1:19" x14ac:dyDescent="0.25">
      <c r="A4" t="s">
        <v>55</v>
      </c>
      <c r="B4" t="s">
        <v>55</v>
      </c>
      <c r="C4" t="s">
        <v>55</v>
      </c>
      <c r="D4" t="s">
        <v>55</v>
      </c>
      <c r="E4" s="19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s="14" t="s">
        <v>55</v>
      </c>
      <c r="M4" s="1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</row>
    <row r="5" spans="1:19" x14ac:dyDescent="0.25">
      <c r="A5" t="s">
        <v>55</v>
      </c>
      <c r="B5" t="s">
        <v>55</v>
      </c>
      <c r="C5" s="20" t="s">
        <v>0</v>
      </c>
      <c r="D5" t="s">
        <v>55</v>
      </c>
      <c r="E5" s="21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1</v>
      </c>
      <c r="L5" s="2" t="s">
        <v>55</v>
      </c>
      <c r="M5" s="2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</row>
    <row r="6" spans="1:19" x14ac:dyDescent="0.25">
      <c r="A6" t="s">
        <v>55</v>
      </c>
      <c r="B6" t="s">
        <v>55</v>
      </c>
      <c r="C6" t="s">
        <v>55</v>
      </c>
      <c r="D6" t="s">
        <v>55</v>
      </c>
      <c r="E6" s="22" t="s">
        <v>55</v>
      </c>
      <c r="F6" t="s">
        <v>2</v>
      </c>
      <c r="G6" t="s">
        <v>55</v>
      </c>
      <c r="H6">
        <v>52</v>
      </c>
      <c r="I6" t="s">
        <v>55</v>
      </c>
      <c r="J6" t="s">
        <v>55</v>
      </c>
      <c r="K6" t="s">
        <v>55</v>
      </c>
      <c r="L6" s="2" t="s">
        <v>55</v>
      </c>
      <c r="M6" s="2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</row>
    <row r="7" spans="1:19" x14ac:dyDescent="0.25">
      <c r="A7" t="s">
        <v>55</v>
      </c>
      <c r="B7" s="19" t="s">
        <v>5</v>
      </c>
      <c r="C7" s="8">
        <v>34445.360000000001</v>
      </c>
      <c r="D7" t="s">
        <v>55</v>
      </c>
      <c r="E7" s="23" t="s">
        <v>55</v>
      </c>
      <c r="F7" t="s">
        <v>3</v>
      </c>
      <c r="G7" t="s">
        <v>55</v>
      </c>
      <c r="H7">
        <v>8</v>
      </c>
      <c r="I7" t="s">
        <v>55</v>
      </c>
      <c r="J7" t="s">
        <v>55</v>
      </c>
      <c r="K7" s="8">
        <f>C7/$H$13</f>
        <v>22.165611325611327</v>
      </c>
      <c r="L7" s="8" t="s">
        <v>55</v>
      </c>
      <c r="M7" s="8" t="s">
        <v>55</v>
      </c>
      <c r="N7" s="3" t="s">
        <v>55</v>
      </c>
      <c r="O7" s="8" t="s">
        <v>55</v>
      </c>
    </row>
    <row r="8" spans="1:19" x14ac:dyDescent="0.25">
      <c r="B8" s="19" t="s">
        <v>7</v>
      </c>
      <c r="C8" s="8">
        <v>38446.11</v>
      </c>
      <c r="E8" s="23"/>
      <c r="F8" t="s">
        <v>4</v>
      </c>
      <c r="H8">
        <v>1</v>
      </c>
      <c r="K8" s="8">
        <f>C8/$H$13</f>
        <v>24.740096525096526</v>
      </c>
      <c r="L8" s="8"/>
      <c r="M8" s="8"/>
      <c r="N8" s="3"/>
    </row>
    <row r="9" spans="1:19" ht="15.75" thickBot="1" x14ac:dyDescent="0.3">
      <c r="B9" s="19" t="s">
        <v>8</v>
      </c>
      <c r="C9" s="8">
        <v>41823.730000000003</v>
      </c>
      <c r="E9" s="23"/>
      <c r="F9" s="4" t="s">
        <v>6</v>
      </c>
      <c r="G9" s="4"/>
      <c r="H9" s="4">
        <v>1</v>
      </c>
      <c r="K9" s="8">
        <f>C9/$H$13</f>
        <v>26.913597168597171</v>
      </c>
      <c r="L9" s="8"/>
      <c r="M9" s="8"/>
      <c r="N9" s="3"/>
    </row>
    <row r="10" spans="1:19" ht="15.75" thickBot="1" x14ac:dyDescent="0.3">
      <c r="B10" s="19" t="s">
        <v>10</v>
      </c>
      <c r="C10" s="8">
        <v>52155.040000000001</v>
      </c>
      <c r="E10" s="23"/>
      <c r="F10" s="24"/>
      <c r="G10" s="24"/>
      <c r="H10" s="24">
        <f>H6-H7-H8-H9</f>
        <v>42</v>
      </c>
      <c r="K10" s="8">
        <f>C10/$H$13</f>
        <v>33.561801801801799</v>
      </c>
      <c r="L10" s="8"/>
      <c r="M10" s="8"/>
      <c r="N10" s="3"/>
    </row>
    <row r="11" spans="1:19" x14ac:dyDescent="0.25">
      <c r="B11" s="19" t="s">
        <v>12</v>
      </c>
      <c r="C11" s="8">
        <v>70352.899999999994</v>
      </c>
      <c r="E11" s="23"/>
      <c r="F11" t="s">
        <v>9</v>
      </c>
      <c r="H11">
        <f>H10</f>
        <v>42</v>
      </c>
      <c r="K11" s="8">
        <f>C11/$H$13</f>
        <v>45.27213642213642</v>
      </c>
      <c r="L11" s="8"/>
      <c r="M11" s="8"/>
      <c r="N11" s="3"/>
    </row>
    <row r="12" spans="1:19" ht="15.75" thickBot="1" x14ac:dyDescent="0.3">
      <c r="E12" s="23"/>
      <c r="F12" s="4" t="s">
        <v>11</v>
      </c>
      <c r="G12" s="4"/>
      <c r="H12" s="4">
        <v>37</v>
      </c>
    </row>
    <row r="13" spans="1:19" ht="15.75" thickBot="1" x14ac:dyDescent="0.3">
      <c r="E13" s="23"/>
      <c r="F13" s="24"/>
      <c r="G13" s="24"/>
      <c r="H13" s="24">
        <f>H11*H12</f>
        <v>1554</v>
      </c>
    </row>
    <row r="14" spans="1:19" x14ac:dyDescent="0.25">
      <c r="B14" s="19"/>
      <c r="C14" s="25"/>
      <c r="D14" s="8"/>
      <c r="E14" s="26"/>
      <c r="G14" s="8"/>
      <c r="H14" s="8"/>
      <c r="I14" s="3"/>
    </row>
    <row r="15" spans="1:19" x14ac:dyDescent="0.25">
      <c r="B15" s="19"/>
      <c r="C15" s="25"/>
      <c r="D15" s="8"/>
      <c r="E15" s="26"/>
      <c r="G15" s="8"/>
      <c r="H15" s="8"/>
      <c r="I15" s="3"/>
    </row>
    <row r="16" spans="1:19" x14ac:dyDescent="0.25">
      <c r="B16" s="1" t="s">
        <v>13</v>
      </c>
    </row>
    <row r="18" spans="2:11" x14ac:dyDescent="0.25">
      <c r="B18" s="5"/>
      <c r="E18" s="5" t="s">
        <v>14</v>
      </c>
      <c r="G18" s="5" t="s">
        <v>15</v>
      </c>
      <c r="H18" s="5" t="s">
        <v>16</v>
      </c>
      <c r="J18" s="5" t="s">
        <v>17</v>
      </c>
    </row>
    <row r="20" spans="2:11" x14ac:dyDescent="0.25">
      <c r="B20" s="5" t="s">
        <v>18</v>
      </c>
      <c r="H20" s="8"/>
      <c r="J20" s="8"/>
      <c r="K20" s="8"/>
    </row>
    <row r="21" spans="2:11" x14ac:dyDescent="0.25">
      <c r="B21" t="s">
        <v>19</v>
      </c>
      <c r="E21">
        <v>120</v>
      </c>
      <c r="G21">
        <v>14</v>
      </c>
      <c r="H21" s="8">
        <f>K7</f>
        <v>22.165611325611327</v>
      </c>
      <c r="J21" s="8">
        <f>E21*H21</f>
        <v>2659.8733590733591</v>
      </c>
      <c r="K21" s="8"/>
    </row>
    <row r="22" spans="2:11" x14ac:dyDescent="0.25">
      <c r="E22">
        <v>10</v>
      </c>
      <c r="G22">
        <v>13</v>
      </c>
      <c r="H22" s="8">
        <f>K8</f>
        <v>24.740096525096526</v>
      </c>
      <c r="J22" s="8">
        <f t="shared" ref="J22:J64" si="0">E22*H22</f>
        <v>247.40096525096527</v>
      </c>
      <c r="K22" s="8"/>
    </row>
    <row r="23" spans="2:11" x14ac:dyDescent="0.25">
      <c r="E23">
        <v>5</v>
      </c>
      <c r="G23">
        <v>12</v>
      </c>
      <c r="H23" s="8">
        <f>K9</f>
        <v>26.913597168597171</v>
      </c>
      <c r="J23" s="8">
        <f t="shared" si="0"/>
        <v>134.56798584298585</v>
      </c>
      <c r="K23" s="8"/>
    </row>
    <row r="24" spans="2:11" x14ac:dyDescent="0.25">
      <c r="E24">
        <v>5</v>
      </c>
      <c r="G24">
        <v>11</v>
      </c>
      <c r="H24" s="8">
        <f>K10</f>
        <v>33.561801801801799</v>
      </c>
      <c r="J24" s="8">
        <f t="shared" si="0"/>
        <v>167.809009009009</v>
      </c>
      <c r="K24" s="8"/>
    </row>
    <row r="25" spans="2:11" x14ac:dyDescent="0.25">
      <c r="E25">
        <v>2</v>
      </c>
      <c r="G25">
        <v>6</v>
      </c>
      <c r="H25" s="8">
        <f>K11</f>
        <v>45.27213642213642</v>
      </c>
      <c r="J25" s="8">
        <f t="shared" si="0"/>
        <v>90.54427284427284</v>
      </c>
      <c r="K25" s="8"/>
    </row>
    <row r="26" spans="2:11" x14ac:dyDescent="0.25">
      <c r="H26" s="8"/>
      <c r="J26" s="8"/>
      <c r="K26" s="8"/>
    </row>
    <row r="27" spans="2:11" x14ac:dyDescent="0.25">
      <c r="B27" s="5" t="s">
        <v>20</v>
      </c>
      <c r="H27" s="8"/>
      <c r="J27" s="8"/>
      <c r="K27" s="8"/>
    </row>
    <row r="28" spans="2:11" x14ac:dyDescent="0.25">
      <c r="B28" t="s">
        <v>19</v>
      </c>
      <c r="E28">
        <v>40</v>
      </c>
      <c r="G28">
        <v>14</v>
      </c>
      <c r="H28" s="8">
        <f>K7</f>
        <v>22.165611325611327</v>
      </c>
      <c r="J28" s="8">
        <f t="shared" si="0"/>
        <v>886.62445302445303</v>
      </c>
      <c r="K28" s="8"/>
    </row>
    <row r="29" spans="2:11" x14ac:dyDescent="0.25">
      <c r="E29">
        <v>5</v>
      </c>
      <c r="G29">
        <v>13</v>
      </c>
      <c r="H29" s="8">
        <f>K8</f>
        <v>24.740096525096526</v>
      </c>
      <c r="J29" s="8">
        <f t="shared" si="0"/>
        <v>123.70048262548264</v>
      </c>
      <c r="K29" s="8"/>
    </row>
    <row r="30" spans="2:11" x14ac:dyDescent="0.25">
      <c r="E30">
        <v>5</v>
      </c>
      <c r="G30">
        <v>12</v>
      </c>
      <c r="H30" s="8">
        <f>K9</f>
        <v>26.913597168597171</v>
      </c>
      <c r="J30" s="8">
        <f t="shared" si="0"/>
        <v>134.56798584298585</v>
      </c>
      <c r="K30" s="8"/>
    </row>
    <row r="31" spans="2:11" x14ac:dyDescent="0.25">
      <c r="E31">
        <v>5</v>
      </c>
      <c r="G31">
        <v>11</v>
      </c>
      <c r="H31" s="8">
        <f>K10</f>
        <v>33.561801801801799</v>
      </c>
      <c r="J31" s="8">
        <f t="shared" si="0"/>
        <v>167.809009009009</v>
      </c>
      <c r="K31" s="8"/>
    </row>
    <row r="32" spans="2:11" x14ac:dyDescent="0.25">
      <c r="E32">
        <v>2</v>
      </c>
      <c r="G32">
        <v>6</v>
      </c>
      <c r="H32" s="8">
        <f>K11</f>
        <v>45.27213642213642</v>
      </c>
      <c r="J32" s="8">
        <f t="shared" si="0"/>
        <v>90.54427284427284</v>
      </c>
      <c r="K32" s="8"/>
    </row>
    <row r="33" spans="2:11" x14ac:dyDescent="0.25">
      <c r="H33" s="8"/>
      <c r="J33" s="8"/>
      <c r="K33" s="8"/>
    </row>
    <row r="34" spans="2:11" x14ac:dyDescent="0.25">
      <c r="B34" s="5" t="s">
        <v>21</v>
      </c>
      <c r="J34" s="8"/>
      <c r="K34" s="8"/>
    </row>
    <row r="35" spans="2:11" x14ac:dyDescent="0.25">
      <c r="B35" t="s">
        <v>22</v>
      </c>
      <c r="E35">
        <v>2</v>
      </c>
      <c r="G35">
        <v>13</v>
      </c>
      <c r="H35" s="8">
        <f>K8</f>
        <v>24.740096525096526</v>
      </c>
      <c r="J35" s="8">
        <f t="shared" si="0"/>
        <v>49.480193050193051</v>
      </c>
      <c r="K35" s="8"/>
    </row>
    <row r="36" spans="2:11" x14ac:dyDescent="0.25">
      <c r="E36">
        <v>1</v>
      </c>
      <c r="G36">
        <v>12</v>
      </c>
      <c r="H36" s="8">
        <f>K9</f>
        <v>26.913597168597171</v>
      </c>
      <c r="J36" s="8">
        <f t="shared" si="0"/>
        <v>26.913597168597171</v>
      </c>
      <c r="K36" s="8"/>
    </row>
    <row r="37" spans="2:11" x14ac:dyDescent="0.25">
      <c r="E37">
        <v>0.5</v>
      </c>
      <c r="G37">
        <v>6</v>
      </c>
      <c r="H37" s="8">
        <f>K11</f>
        <v>45.27213642213642</v>
      </c>
      <c r="J37" s="8">
        <f t="shared" si="0"/>
        <v>22.63606821106821</v>
      </c>
      <c r="K37" s="8"/>
    </row>
    <row r="38" spans="2:11" x14ac:dyDescent="0.25">
      <c r="H38" s="8"/>
      <c r="J38" s="8"/>
      <c r="K38" s="8"/>
    </row>
    <row r="39" spans="2:11" x14ac:dyDescent="0.25">
      <c r="B39" t="s">
        <v>23</v>
      </c>
      <c r="E39">
        <v>2.5</v>
      </c>
      <c r="G39">
        <v>13</v>
      </c>
      <c r="H39" s="8">
        <f>K8</f>
        <v>24.740096525096526</v>
      </c>
      <c r="J39" s="8">
        <f t="shared" si="0"/>
        <v>61.850241312741318</v>
      </c>
      <c r="K39" s="8"/>
    </row>
    <row r="40" spans="2:11" x14ac:dyDescent="0.25">
      <c r="E40">
        <v>1</v>
      </c>
      <c r="G40">
        <v>12</v>
      </c>
      <c r="H40" s="8">
        <f>K9</f>
        <v>26.913597168597171</v>
      </c>
      <c r="J40" s="8">
        <f t="shared" si="0"/>
        <v>26.913597168597171</v>
      </c>
      <c r="K40" s="8"/>
    </row>
    <row r="41" spans="2:11" x14ac:dyDescent="0.25">
      <c r="H41" s="8"/>
      <c r="J41" s="8"/>
      <c r="K41" s="8"/>
    </row>
    <row r="42" spans="2:11" x14ac:dyDescent="0.25">
      <c r="B42" t="s">
        <v>19</v>
      </c>
      <c r="E42">
        <v>100</v>
      </c>
      <c r="G42">
        <v>14</v>
      </c>
      <c r="H42" s="8">
        <f>K7</f>
        <v>22.165611325611327</v>
      </c>
      <c r="J42" s="8">
        <f t="shared" si="0"/>
        <v>2216.5611325611326</v>
      </c>
      <c r="K42" s="8"/>
    </row>
    <row r="43" spans="2:11" x14ac:dyDescent="0.25">
      <c r="E43">
        <v>12</v>
      </c>
      <c r="G43">
        <v>13</v>
      </c>
      <c r="H43" s="8">
        <f>K8</f>
        <v>24.740096525096526</v>
      </c>
      <c r="J43" s="8">
        <f t="shared" si="0"/>
        <v>296.88115830115828</v>
      </c>
      <c r="K43" s="8"/>
    </row>
    <row r="44" spans="2:11" x14ac:dyDescent="0.25">
      <c r="E44">
        <v>12</v>
      </c>
      <c r="G44">
        <v>12</v>
      </c>
      <c r="H44" s="8">
        <f>K9</f>
        <v>26.913597168597171</v>
      </c>
      <c r="J44" s="8">
        <f t="shared" si="0"/>
        <v>322.96316602316608</v>
      </c>
      <c r="K44" s="8"/>
    </row>
    <row r="45" spans="2:11" x14ac:dyDescent="0.25">
      <c r="E45">
        <v>10</v>
      </c>
      <c r="G45">
        <v>11</v>
      </c>
      <c r="H45" s="8">
        <f>K10</f>
        <v>33.561801801801799</v>
      </c>
      <c r="J45" s="8">
        <f t="shared" si="0"/>
        <v>335.61801801801801</v>
      </c>
      <c r="K45" s="8"/>
    </row>
    <row r="46" spans="2:11" x14ac:dyDescent="0.25">
      <c r="E46">
        <v>4</v>
      </c>
      <c r="G46">
        <v>6</v>
      </c>
      <c r="H46" s="8">
        <f>K11</f>
        <v>45.27213642213642</v>
      </c>
      <c r="J46" s="8">
        <f t="shared" si="0"/>
        <v>181.08854568854568</v>
      </c>
      <c r="K46" s="8"/>
    </row>
    <row r="47" spans="2:11" x14ac:dyDescent="0.25">
      <c r="H47" s="8"/>
      <c r="J47" s="8"/>
      <c r="K47" s="8"/>
    </row>
    <row r="48" spans="2:11" x14ac:dyDescent="0.25">
      <c r="B48" s="5" t="s">
        <v>24</v>
      </c>
      <c r="H48" s="8"/>
      <c r="J48" s="8"/>
      <c r="K48" s="8"/>
    </row>
    <row r="49" spans="2:11" x14ac:dyDescent="0.25">
      <c r="B49" t="s">
        <v>25</v>
      </c>
      <c r="E49">
        <v>2</v>
      </c>
      <c r="G49">
        <v>13</v>
      </c>
      <c r="H49" s="8">
        <f>K8</f>
        <v>24.740096525096526</v>
      </c>
      <c r="J49" s="8">
        <f t="shared" si="0"/>
        <v>49.480193050193051</v>
      </c>
      <c r="K49" s="8"/>
    </row>
    <row r="50" spans="2:11" x14ac:dyDescent="0.25">
      <c r="E50">
        <v>1</v>
      </c>
      <c r="G50">
        <v>12</v>
      </c>
      <c r="H50" s="8">
        <f>K9</f>
        <v>26.913597168597171</v>
      </c>
      <c r="J50" s="8">
        <f t="shared" si="0"/>
        <v>26.913597168597171</v>
      </c>
      <c r="K50" s="8"/>
    </row>
    <row r="51" spans="2:11" x14ac:dyDescent="0.25">
      <c r="H51" s="8"/>
      <c r="J51" s="8"/>
      <c r="K51" s="8"/>
    </row>
    <row r="52" spans="2:11" x14ac:dyDescent="0.25">
      <c r="B52" t="s">
        <v>26</v>
      </c>
      <c r="E52">
        <v>2</v>
      </c>
      <c r="G52">
        <v>13</v>
      </c>
      <c r="H52" s="8">
        <f>K8</f>
        <v>24.740096525096526</v>
      </c>
      <c r="J52" s="8">
        <f t="shared" si="0"/>
        <v>49.480193050193051</v>
      </c>
      <c r="K52" s="8"/>
    </row>
    <row r="53" spans="2:11" x14ac:dyDescent="0.25">
      <c r="E53">
        <v>2</v>
      </c>
      <c r="G53">
        <v>12</v>
      </c>
      <c r="H53" s="8">
        <f>K9</f>
        <v>26.913597168597171</v>
      </c>
      <c r="J53" s="8">
        <f t="shared" si="0"/>
        <v>53.827194337194342</v>
      </c>
      <c r="K53" s="8"/>
    </row>
    <row r="54" spans="2:11" x14ac:dyDescent="0.25">
      <c r="E54">
        <v>1</v>
      </c>
      <c r="G54">
        <v>6</v>
      </c>
      <c r="H54" s="8">
        <f>K11</f>
        <v>45.27213642213642</v>
      </c>
      <c r="J54" s="8">
        <f t="shared" si="0"/>
        <v>45.27213642213642</v>
      </c>
      <c r="K54" s="8"/>
    </row>
    <row r="55" spans="2:11" x14ac:dyDescent="0.25">
      <c r="H55" s="8"/>
      <c r="J55" s="8"/>
      <c r="K55" s="8"/>
    </row>
    <row r="56" spans="2:11" x14ac:dyDescent="0.25">
      <c r="B56" t="s">
        <v>27</v>
      </c>
      <c r="E56">
        <v>2</v>
      </c>
      <c r="G56">
        <v>13</v>
      </c>
      <c r="H56" s="8">
        <f>K8</f>
        <v>24.740096525096526</v>
      </c>
      <c r="J56" s="8">
        <f t="shared" si="0"/>
        <v>49.480193050193051</v>
      </c>
      <c r="K56" s="8"/>
    </row>
    <row r="57" spans="2:11" x14ac:dyDescent="0.25">
      <c r="E57">
        <v>1</v>
      </c>
      <c r="G57">
        <v>12</v>
      </c>
      <c r="H57" s="8">
        <f>K9</f>
        <v>26.913597168597171</v>
      </c>
      <c r="J57" s="8">
        <f t="shared" si="0"/>
        <v>26.913597168597171</v>
      </c>
      <c r="K57" s="8"/>
    </row>
    <row r="58" spans="2:11" x14ac:dyDescent="0.25">
      <c r="H58" s="8"/>
      <c r="J58" s="8"/>
      <c r="K58" s="8"/>
    </row>
    <row r="59" spans="2:11" x14ac:dyDescent="0.25">
      <c r="B59" s="5" t="s">
        <v>28</v>
      </c>
      <c r="H59" s="8"/>
      <c r="J59" s="8"/>
      <c r="K59" s="8"/>
    </row>
    <row r="60" spans="2:11" x14ac:dyDescent="0.25">
      <c r="E60">
        <v>4</v>
      </c>
      <c r="G60">
        <v>14</v>
      </c>
      <c r="H60" s="8">
        <f>K7</f>
        <v>22.165611325611327</v>
      </c>
      <c r="J60" s="8">
        <f t="shared" si="0"/>
        <v>88.662445302445306</v>
      </c>
      <c r="K60" s="8"/>
    </row>
    <row r="61" spans="2:11" x14ac:dyDescent="0.25">
      <c r="E61">
        <v>4</v>
      </c>
      <c r="G61">
        <v>13</v>
      </c>
      <c r="H61" s="8">
        <f>K8</f>
        <v>24.740096525096526</v>
      </c>
      <c r="J61" s="8">
        <f t="shared" si="0"/>
        <v>98.960386100386103</v>
      </c>
      <c r="K61" s="8"/>
    </row>
    <row r="62" spans="2:11" x14ac:dyDescent="0.25">
      <c r="E62">
        <v>2</v>
      </c>
      <c r="G62">
        <v>12</v>
      </c>
      <c r="H62" s="8">
        <f>K9</f>
        <v>26.913597168597171</v>
      </c>
      <c r="J62" s="8">
        <f t="shared" si="0"/>
        <v>53.827194337194342</v>
      </c>
      <c r="K62" s="8"/>
    </row>
    <row r="63" spans="2:11" x14ac:dyDescent="0.25">
      <c r="E63">
        <v>2</v>
      </c>
      <c r="G63">
        <v>11</v>
      </c>
      <c r="H63" s="8">
        <f>K10</f>
        <v>33.561801801801799</v>
      </c>
      <c r="J63" s="8">
        <f t="shared" si="0"/>
        <v>67.123603603603598</v>
      </c>
      <c r="K63" s="8"/>
    </row>
    <row r="64" spans="2:11" x14ac:dyDescent="0.25">
      <c r="E64">
        <v>1</v>
      </c>
      <c r="G64">
        <v>6</v>
      </c>
      <c r="H64" s="8">
        <f>K11</f>
        <v>45.27213642213642</v>
      </c>
      <c r="J64" s="8">
        <f t="shared" si="0"/>
        <v>45.27213642213642</v>
      </c>
      <c r="K64" s="8"/>
    </row>
    <row r="65" spans="2:19" ht="15.75" thickBot="1" x14ac:dyDescent="0.3">
      <c r="E65" s="4"/>
      <c r="H65" s="8"/>
      <c r="J65" s="9"/>
      <c r="K65" s="8"/>
    </row>
    <row r="66" spans="2:19" x14ac:dyDescent="0.25">
      <c r="E66">
        <f>SUM(E21:E65)</f>
        <v>368</v>
      </c>
      <c r="J66" s="8">
        <f>SUM(J21:J65)</f>
        <v>8899.5603828828825</v>
      </c>
      <c r="K66" s="8"/>
      <c r="L66" s="11" t="s">
        <v>29</v>
      </c>
      <c r="M66" s="15">
        <f>J66</f>
        <v>8899.5603828828825</v>
      </c>
    </row>
    <row r="67" spans="2:19" x14ac:dyDescent="0.25">
      <c r="J67" s="8"/>
      <c r="L67" s="11"/>
      <c r="S67" s="8"/>
    </row>
    <row r="68" spans="2:19" x14ac:dyDescent="0.25">
      <c r="B68" s="1" t="s">
        <v>30</v>
      </c>
      <c r="J68" s="8"/>
      <c r="L68" s="11"/>
      <c r="S68" s="8"/>
    </row>
    <row r="69" spans="2:19" x14ac:dyDescent="0.25">
      <c r="J69" s="8"/>
      <c r="L69" s="11"/>
    </row>
    <row r="70" spans="2:19" x14ac:dyDescent="0.25">
      <c r="B70" t="s">
        <v>31</v>
      </c>
      <c r="E70" s="15">
        <v>110833.1</v>
      </c>
      <c r="G70" s="27" t="s">
        <v>32</v>
      </c>
      <c r="H70" s="28">
        <v>0.35</v>
      </c>
      <c r="J70" s="15">
        <f t="shared" ref="J70:J75" si="1">H70*E70</f>
        <v>38791.584999999999</v>
      </c>
      <c r="L70" s="11"/>
      <c r="P70" s="8"/>
    </row>
    <row r="71" spans="2:19" x14ac:dyDescent="0.25">
      <c r="B71" t="s">
        <v>33</v>
      </c>
      <c r="E71" s="15">
        <v>72750.14</v>
      </c>
      <c r="G71" s="27" t="s">
        <v>32</v>
      </c>
      <c r="H71" s="28">
        <v>0.35</v>
      </c>
      <c r="J71" s="15">
        <f t="shared" si="1"/>
        <v>25462.548999999999</v>
      </c>
      <c r="L71" s="11"/>
      <c r="P71" s="8"/>
    </row>
    <row r="72" spans="2:19" x14ac:dyDescent="0.25">
      <c r="B72" t="s">
        <v>34</v>
      </c>
      <c r="E72" s="15">
        <v>415542.54</v>
      </c>
      <c r="G72" s="27" t="s">
        <v>32</v>
      </c>
      <c r="H72" s="28">
        <v>0.35</v>
      </c>
      <c r="J72" s="15">
        <f t="shared" si="1"/>
        <v>145439.889</v>
      </c>
      <c r="L72" s="11"/>
      <c r="P72" s="8"/>
    </row>
    <row r="73" spans="2:19" x14ac:dyDescent="0.25">
      <c r="B73" t="s">
        <v>35</v>
      </c>
      <c r="E73" s="15">
        <v>228081.85</v>
      </c>
      <c r="G73" s="27" t="s">
        <v>32</v>
      </c>
      <c r="H73" s="28">
        <v>0.35</v>
      </c>
      <c r="J73" s="15">
        <f t="shared" si="1"/>
        <v>79828.647499999992</v>
      </c>
      <c r="L73" s="11"/>
      <c r="P73" s="8"/>
    </row>
    <row r="74" spans="2:19" x14ac:dyDescent="0.25">
      <c r="B74" t="s">
        <v>36</v>
      </c>
      <c r="E74" s="15">
        <v>7872.6</v>
      </c>
      <c r="G74" s="27" t="s">
        <v>32</v>
      </c>
      <c r="H74" s="28">
        <v>0.35</v>
      </c>
      <c r="J74" s="15">
        <f t="shared" si="1"/>
        <v>2755.41</v>
      </c>
      <c r="L74" s="11"/>
      <c r="P74" s="8"/>
    </row>
    <row r="75" spans="2:19" ht="15.75" thickBot="1" x14ac:dyDescent="0.3">
      <c r="B75" t="s">
        <v>37</v>
      </c>
      <c r="E75" s="17">
        <v>171514.64</v>
      </c>
      <c r="G75" s="27" t="s">
        <v>32</v>
      </c>
      <c r="H75" s="28">
        <v>0.35</v>
      </c>
      <c r="J75" s="17">
        <f t="shared" si="1"/>
        <v>60030.124000000003</v>
      </c>
      <c r="L75" s="11"/>
      <c r="P75" s="8"/>
    </row>
    <row r="76" spans="2:19" x14ac:dyDescent="0.25">
      <c r="E76" s="15">
        <f>SUM(E70:E75)</f>
        <v>1006594.87</v>
      </c>
      <c r="J76" s="15">
        <f>SUM(J70:J75)</f>
        <v>352308.20449999999</v>
      </c>
      <c r="L76" s="11" t="s">
        <v>38</v>
      </c>
      <c r="M76" s="15">
        <f>J76/12</f>
        <v>29359.017041666666</v>
      </c>
      <c r="P76" s="8"/>
    </row>
    <row r="77" spans="2:19" x14ac:dyDescent="0.25">
      <c r="J77" s="6"/>
      <c r="L77" s="11"/>
    </row>
    <row r="78" spans="2:19" x14ac:dyDescent="0.25">
      <c r="B78" s="1"/>
      <c r="J78" s="6"/>
      <c r="L78" s="11"/>
    </row>
    <row r="79" spans="2:19" x14ac:dyDescent="0.25">
      <c r="B79" s="1"/>
      <c r="J79" s="6"/>
      <c r="L79" s="11"/>
    </row>
    <row r="80" spans="2:19" x14ac:dyDescent="0.25">
      <c r="B80" s="1" t="s">
        <v>39</v>
      </c>
      <c r="J80" s="6"/>
      <c r="L80" s="11"/>
    </row>
    <row r="81" spans="1:19" x14ac:dyDescent="0.25">
      <c r="B81" s="1"/>
      <c r="J81" s="6"/>
      <c r="L81" s="11"/>
    </row>
    <row r="82" spans="1:19" x14ac:dyDescent="0.25">
      <c r="B82" s="1"/>
      <c r="J82" s="6"/>
      <c r="L82" s="11"/>
    </row>
    <row r="83" spans="1:19" ht="29.25" customHeight="1" x14ac:dyDescent="0.25">
      <c r="B83" s="33" t="s">
        <v>52</v>
      </c>
      <c r="C83" s="33"/>
      <c r="D83" s="5"/>
      <c r="E83" s="29" t="s">
        <v>40</v>
      </c>
      <c r="F83" s="29" t="s">
        <v>41</v>
      </c>
      <c r="G83" s="29" t="s">
        <v>42</v>
      </c>
      <c r="H83" s="29" t="s">
        <v>43</v>
      </c>
      <c r="I83" s="29"/>
      <c r="L83" s="11"/>
    </row>
    <row r="84" spans="1:19" x14ac:dyDescent="0.25">
      <c r="B84" s="5"/>
      <c r="C84" s="5"/>
      <c r="D84" s="5"/>
      <c r="E84" s="5"/>
      <c r="F84" s="5"/>
      <c r="G84" s="5"/>
      <c r="I84" s="5"/>
    </row>
    <row r="85" spans="1:19" x14ac:dyDescent="0.25">
      <c r="B85" t="s">
        <v>44</v>
      </c>
      <c r="E85">
        <v>15098</v>
      </c>
      <c r="F85" s="30">
        <f>E85/9</f>
        <v>1677.5555555555557</v>
      </c>
      <c r="G85" s="8">
        <v>0.68</v>
      </c>
      <c r="H85" s="8">
        <f>F85*G85</f>
        <v>1140.7377777777779</v>
      </c>
      <c r="I85" s="8"/>
    </row>
    <row r="86" spans="1:19" ht="15.75" thickBot="1" x14ac:dyDescent="0.3">
      <c r="B86" t="s">
        <v>21</v>
      </c>
      <c r="E86">
        <v>4224</v>
      </c>
      <c r="F86" s="30">
        <f>E86/9</f>
        <v>469.33333333333331</v>
      </c>
      <c r="G86" s="8">
        <v>0.68</v>
      </c>
      <c r="H86" s="9">
        <f>F86*G86</f>
        <v>319.1466666666667</v>
      </c>
      <c r="I86" s="8"/>
      <c r="O86" s="7"/>
      <c r="P86" s="7"/>
    </row>
    <row r="87" spans="1:19" x14ac:dyDescent="0.25">
      <c r="H87" s="8">
        <f>SUM(H85:H86)</f>
        <v>1459.8844444444446</v>
      </c>
      <c r="J87" s="6"/>
      <c r="L87" s="11" t="s">
        <v>45</v>
      </c>
      <c r="M87" s="15">
        <f>H87</f>
        <v>1459.8844444444446</v>
      </c>
    </row>
    <row r="88" spans="1:19" x14ac:dyDescent="0.25">
      <c r="B88" t="s">
        <v>46</v>
      </c>
      <c r="H88" s="31"/>
      <c r="J88" s="6"/>
      <c r="L88" s="11"/>
    </row>
    <row r="89" spans="1:19" ht="15.75" thickBot="1" x14ac:dyDescent="0.3">
      <c r="B89" t="s">
        <v>53</v>
      </c>
      <c r="J89" s="6"/>
      <c r="L89" s="13"/>
      <c r="M89" s="4"/>
      <c r="S89" s="8"/>
    </row>
    <row r="90" spans="1:19" ht="15" customHeight="1" x14ac:dyDescent="0.25">
      <c r="J90" s="6"/>
      <c r="L90" s="11" t="s">
        <v>47</v>
      </c>
      <c r="M90" s="15">
        <f>M66+M76+M87</f>
        <v>39718.461868993996</v>
      </c>
    </row>
    <row r="91" spans="1:19" x14ac:dyDescent="0.25">
      <c r="J91" s="6"/>
    </row>
    <row r="92" spans="1:19" x14ac:dyDescent="0.25">
      <c r="J92" s="6"/>
      <c r="L92" t="s">
        <v>48</v>
      </c>
      <c r="M92" s="8">
        <f>M93/2</f>
        <v>171.38888888888889</v>
      </c>
    </row>
    <row r="93" spans="1:19" ht="33" customHeight="1" x14ac:dyDescent="0.25">
      <c r="J93" s="6"/>
      <c r="L93" s="12" t="s">
        <v>54</v>
      </c>
      <c r="M93" s="32">
        <f>3085/9</f>
        <v>342.77777777777777</v>
      </c>
    </row>
    <row r="94" spans="1:19" ht="15.75" thickBot="1" x14ac:dyDescent="0.3">
      <c r="L94" s="4"/>
      <c r="M94" s="4"/>
    </row>
    <row r="95" spans="1:19" ht="15.75" thickBot="1" x14ac:dyDescent="0.3">
      <c r="L95" s="10" t="s">
        <v>49</v>
      </c>
      <c r="M95" s="16">
        <f>(M90+M92)/M93</f>
        <v>116.37233608458541</v>
      </c>
      <c r="N95" t="s">
        <v>55</v>
      </c>
      <c r="O95" t="s">
        <v>55</v>
      </c>
      <c r="P95" t="s">
        <v>55</v>
      </c>
      <c r="Q95" t="s">
        <v>55</v>
      </c>
      <c r="R95" t="s">
        <v>55</v>
      </c>
      <c r="S95" t="s">
        <v>55</v>
      </c>
    </row>
    <row r="96" spans="1:19" x14ac:dyDescent="0.25">
      <c r="A96" t="s">
        <v>55</v>
      </c>
      <c r="B96" t="s">
        <v>55</v>
      </c>
      <c r="C96" t="s">
        <v>55</v>
      </c>
      <c r="D96" t="s">
        <v>55</v>
      </c>
      <c r="E96" t="s">
        <v>55</v>
      </c>
      <c r="F96" t="s">
        <v>55</v>
      </c>
      <c r="G96" t="s">
        <v>55</v>
      </c>
      <c r="H96" t="s">
        <v>55</v>
      </c>
      <c r="I96" t="s">
        <v>55</v>
      </c>
      <c r="J96" t="s">
        <v>55</v>
      </c>
      <c r="K96" t="s">
        <v>55</v>
      </c>
      <c r="L96" s="35" t="s">
        <v>55</v>
      </c>
      <c r="M96" s="35" t="s">
        <v>55</v>
      </c>
      <c r="N96" s="35" t="s">
        <v>55</v>
      </c>
      <c r="O96" s="35" t="s">
        <v>55</v>
      </c>
      <c r="P96" s="35" t="s">
        <v>55</v>
      </c>
      <c r="Q96" s="35" t="s">
        <v>55</v>
      </c>
      <c r="R96" s="35" t="s">
        <v>55</v>
      </c>
      <c r="S96" s="35" t="s">
        <v>55</v>
      </c>
    </row>
    <row r="97" spans="1:19" x14ac:dyDescent="0.25">
      <c r="A97" t="s">
        <v>55</v>
      </c>
      <c r="B97" t="s">
        <v>55</v>
      </c>
      <c r="C97" t="s">
        <v>55</v>
      </c>
      <c r="D97" t="s">
        <v>55</v>
      </c>
      <c r="E97" t="s">
        <v>55</v>
      </c>
      <c r="F97" t="s">
        <v>55</v>
      </c>
      <c r="G97" t="s">
        <v>55</v>
      </c>
      <c r="H97" t="s">
        <v>55</v>
      </c>
      <c r="I97" t="s">
        <v>55</v>
      </c>
      <c r="J97" t="s">
        <v>55</v>
      </c>
      <c r="K97" t="s">
        <v>55</v>
      </c>
      <c r="L97" s="35" t="s">
        <v>55</v>
      </c>
      <c r="M97" s="35" t="s">
        <v>55</v>
      </c>
      <c r="N97" s="35" t="s">
        <v>55</v>
      </c>
      <c r="O97" s="35" t="s">
        <v>55</v>
      </c>
      <c r="P97" s="35" t="s">
        <v>55</v>
      </c>
      <c r="Q97" s="35" t="s">
        <v>55</v>
      </c>
      <c r="R97" s="35" t="s">
        <v>55</v>
      </c>
      <c r="S97" s="35" t="s">
        <v>55</v>
      </c>
    </row>
    <row r="98" spans="1:19" x14ac:dyDescent="0.25">
      <c r="A98" t="s">
        <v>55</v>
      </c>
      <c r="B98" t="s">
        <v>55</v>
      </c>
      <c r="C98" t="s">
        <v>55</v>
      </c>
      <c r="D98" t="s">
        <v>55</v>
      </c>
      <c r="E98" t="s">
        <v>55</v>
      </c>
      <c r="F98" t="s">
        <v>55</v>
      </c>
      <c r="G98" t="s">
        <v>55</v>
      </c>
      <c r="H98" t="s">
        <v>55</v>
      </c>
      <c r="I98" t="s">
        <v>55</v>
      </c>
      <c r="J98" t="s">
        <v>55</v>
      </c>
      <c r="K98" t="s">
        <v>55</v>
      </c>
      <c r="L98" s="35" t="s">
        <v>55</v>
      </c>
      <c r="M98" s="35" t="s">
        <v>55</v>
      </c>
      <c r="N98" s="35" t="s">
        <v>55</v>
      </c>
      <c r="O98" s="35" t="s">
        <v>55</v>
      </c>
      <c r="P98" s="35" t="s">
        <v>55</v>
      </c>
      <c r="Q98" s="35" t="s">
        <v>55</v>
      </c>
      <c r="R98" s="35" t="s">
        <v>55</v>
      </c>
      <c r="S98" s="35" t="s">
        <v>55</v>
      </c>
    </row>
    <row r="99" spans="1:19" x14ac:dyDescent="0.25">
      <c r="A99" t="s">
        <v>55</v>
      </c>
      <c r="B99" t="s">
        <v>55</v>
      </c>
      <c r="C99" t="s">
        <v>55</v>
      </c>
      <c r="D99" t="s">
        <v>55</v>
      </c>
      <c r="E99" t="s">
        <v>55</v>
      </c>
      <c r="F99" t="s">
        <v>55</v>
      </c>
      <c r="G99" t="s">
        <v>55</v>
      </c>
      <c r="H99" t="s">
        <v>55</v>
      </c>
      <c r="I99" t="s">
        <v>55</v>
      </c>
      <c r="J99" t="s">
        <v>55</v>
      </c>
      <c r="K99" t="s">
        <v>55</v>
      </c>
      <c r="L99" s="35" t="s">
        <v>55</v>
      </c>
      <c r="M99" s="35" t="s">
        <v>55</v>
      </c>
      <c r="N99" s="35" t="s">
        <v>55</v>
      </c>
      <c r="O99" s="35" t="s">
        <v>55</v>
      </c>
      <c r="P99" s="35" t="s">
        <v>55</v>
      </c>
      <c r="Q99" s="35" t="s">
        <v>55</v>
      </c>
      <c r="R99" s="35" t="s">
        <v>55</v>
      </c>
      <c r="S99" s="35" t="s">
        <v>55</v>
      </c>
    </row>
    <row r="100" spans="1:19" x14ac:dyDescent="0.25">
      <c r="A100" t="s">
        <v>55</v>
      </c>
      <c r="B100" t="s">
        <v>55</v>
      </c>
      <c r="C100" t="s">
        <v>55</v>
      </c>
      <c r="D100" t="s">
        <v>55</v>
      </c>
      <c r="E100" t="s">
        <v>55</v>
      </c>
      <c r="F100" t="s">
        <v>55</v>
      </c>
      <c r="G100" t="s">
        <v>55</v>
      </c>
      <c r="H100" t="s">
        <v>55</v>
      </c>
      <c r="I100" t="s">
        <v>55</v>
      </c>
      <c r="J100" t="s">
        <v>55</v>
      </c>
      <c r="K100" t="s">
        <v>55</v>
      </c>
      <c r="L100" s="35" t="s">
        <v>55</v>
      </c>
      <c r="M100" s="35" t="s">
        <v>55</v>
      </c>
      <c r="N100" s="35" t="s">
        <v>55</v>
      </c>
      <c r="O100" s="35" t="s">
        <v>55</v>
      </c>
      <c r="P100" s="35" t="s">
        <v>55</v>
      </c>
      <c r="Q100" s="35" t="s">
        <v>55</v>
      </c>
      <c r="R100" s="35" t="s">
        <v>55</v>
      </c>
      <c r="S100" s="35" t="s">
        <v>55</v>
      </c>
    </row>
    <row r="101" spans="1:19" x14ac:dyDescent="0.25">
      <c r="A101" t="s">
        <v>55</v>
      </c>
      <c r="B101" t="s">
        <v>55</v>
      </c>
      <c r="C101" t="s">
        <v>55</v>
      </c>
      <c r="D101" t="s">
        <v>55</v>
      </c>
      <c r="E101" t="s">
        <v>55</v>
      </c>
      <c r="F101" t="s">
        <v>55</v>
      </c>
      <c r="G101" t="s">
        <v>55</v>
      </c>
      <c r="H101" t="s">
        <v>55</v>
      </c>
      <c r="I101" t="s">
        <v>55</v>
      </c>
      <c r="J101" t="s">
        <v>55</v>
      </c>
      <c r="K101" t="s">
        <v>55</v>
      </c>
      <c r="L101" s="35" t="s">
        <v>55</v>
      </c>
      <c r="M101" s="35" t="s">
        <v>55</v>
      </c>
      <c r="N101" s="35" t="s">
        <v>55</v>
      </c>
      <c r="O101" s="35" t="s">
        <v>55</v>
      </c>
      <c r="P101" s="35" t="s">
        <v>55</v>
      </c>
      <c r="Q101" s="35" t="s">
        <v>55</v>
      </c>
      <c r="R101" s="35" t="s">
        <v>55</v>
      </c>
      <c r="S101" s="35" t="s">
        <v>55</v>
      </c>
    </row>
    <row r="102" spans="1:19" x14ac:dyDescent="0.25">
      <c r="A102" t="s">
        <v>55</v>
      </c>
      <c r="B102" t="s">
        <v>55</v>
      </c>
      <c r="C102" t="s">
        <v>55</v>
      </c>
      <c r="D102" t="s">
        <v>55</v>
      </c>
      <c r="E102" t="s">
        <v>55</v>
      </c>
      <c r="F102" t="s">
        <v>55</v>
      </c>
      <c r="G102" t="s">
        <v>55</v>
      </c>
      <c r="H102" t="s">
        <v>55</v>
      </c>
      <c r="I102" t="s">
        <v>55</v>
      </c>
      <c r="J102" t="s">
        <v>55</v>
      </c>
      <c r="K102" t="s">
        <v>55</v>
      </c>
      <c r="L102" s="35" t="s">
        <v>55</v>
      </c>
      <c r="M102" s="35" t="s">
        <v>55</v>
      </c>
      <c r="N102" s="35" t="s">
        <v>55</v>
      </c>
      <c r="O102" s="35" t="s">
        <v>55</v>
      </c>
      <c r="P102" s="35" t="s">
        <v>55</v>
      </c>
      <c r="Q102" s="35" t="s">
        <v>55</v>
      </c>
      <c r="R102" s="35" t="s">
        <v>55</v>
      </c>
      <c r="S102" s="35" t="s">
        <v>55</v>
      </c>
    </row>
    <row r="103" spans="1:19" x14ac:dyDescent="0.25">
      <c r="A103" t="s">
        <v>55</v>
      </c>
      <c r="B103" t="s">
        <v>55</v>
      </c>
      <c r="C103" t="s">
        <v>55</v>
      </c>
      <c r="D103" t="s">
        <v>55</v>
      </c>
      <c r="E103" t="s">
        <v>55</v>
      </c>
      <c r="F103" t="s">
        <v>55</v>
      </c>
      <c r="G103" t="s">
        <v>55</v>
      </c>
      <c r="H103" t="s">
        <v>55</v>
      </c>
      <c r="I103" t="s">
        <v>55</v>
      </c>
      <c r="J103" t="s">
        <v>55</v>
      </c>
      <c r="K103" t="s">
        <v>55</v>
      </c>
      <c r="L103" s="35" t="s">
        <v>55</v>
      </c>
      <c r="M103" s="35" t="s">
        <v>55</v>
      </c>
      <c r="N103" s="35" t="s">
        <v>55</v>
      </c>
      <c r="O103" s="35" t="s">
        <v>55</v>
      </c>
      <c r="P103" s="35" t="s">
        <v>55</v>
      </c>
      <c r="Q103" s="35" t="s">
        <v>55</v>
      </c>
      <c r="R103" s="35" t="s">
        <v>55</v>
      </c>
      <c r="S103" s="35" t="s">
        <v>55</v>
      </c>
    </row>
    <row r="104" spans="1:19" x14ac:dyDescent="0.25">
      <c r="A104" t="s">
        <v>55</v>
      </c>
      <c r="B104" t="s">
        <v>55</v>
      </c>
      <c r="C104" t="s">
        <v>55</v>
      </c>
      <c r="D104" t="s">
        <v>55</v>
      </c>
      <c r="E104" t="s">
        <v>55</v>
      </c>
      <c r="F104" t="s">
        <v>55</v>
      </c>
      <c r="G104" t="s">
        <v>55</v>
      </c>
      <c r="H104" t="s">
        <v>55</v>
      </c>
      <c r="I104" t="s">
        <v>55</v>
      </c>
      <c r="J104" t="s">
        <v>55</v>
      </c>
      <c r="K104" t="s">
        <v>55</v>
      </c>
      <c r="L104" s="35" t="s">
        <v>55</v>
      </c>
      <c r="M104" s="35" t="s">
        <v>55</v>
      </c>
      <c r="N104" s="35" t="s">
        <v>55</v>
      </c>
      <c r="O104" s="35" t="s">
        <v>55</v>
      </c>
      <c r="P104" s="35" t="s">
        <v>55</v>
      </c>
      <c r="Q104" s="35" t="s">
        <v>55</v>
      </c>
      <c r="R104" s="35" t="s">
        <v>55</v>
      </c>
      <c r="S104" s="35" t="s">
        <v>55</v>
      </c>
    </row>
    <row r="105" spans="1:19" x14ac:dyDescent="0.25">
      <c r="A105" t="s">
        <v>55</v>
      </c>
      <c r="B105" t="s">
        <v>55</v>
      </c>
      <c r="C105" t="s">
        <v>55</v>
      </c>
      <c r="D105" t="s">
        <v>55</v>
      </c>
      <c r="E105" t="s">
        <v>55</v>
      </c>
      <c r="F105" t="s">
        <v>55</v>
      </c>
      <c r="G105" t="s">
        <v>55</v>
      </c>
      <c r="H105" t="s">
        <v>55</v>
      </c>
      <c r="I105" t="s">
        <v>55</v>
      </c>
      <c r="J105" t="s">
        <v>55</v>
      </c>
      <c r="K105" t="s">
        <v>55</v>
      </c>
      <c r="L105" s="35" t="s">
        <v>55</v>
      </c>
      <c r="M105" s="35" t="s">
        <v>55</v>
      </c>
      <c r="N105" s="35" t="s">
        <v>55</v>
      </c>
      <c r="O105" s="35" t="s">
        <v>55</v>
      </c>
      <c r="P105" s="35" t="s">
        <v>55</v>
      </c>
      <c r="Q105" s="35" t="s">
        <v>55</v>
      </c>
      <c r="R105" s="35" t="s">
        <v>55</v>
      </c>
      <c r="S105" s="35" t="s">
        <v>55</v>
      </c>
    </row>
    <row r="106" spans="1:19" x14ac:dyDescent="0.25">
      <c r="A106" t="s">
        <v>55</v>
      </c>
      <c r="B106" t="s">
        <v>55</v>
      </c>
      <c r="C106" t="s">
        <v>55</v>
      </c>
      <c r="D106" t="s">
        <v>55</v>
      </c>
      <c r="E106" t="s">
        <v>55</v>
      </c>
      <c r="F106" t="s">
        <v>55</v>
      </c>
      <c r="G106" t="s">
        <v>55</v>
      </c>
      <c r="H106" t="s">
        <v>55</v>
      </c>
      <c r="I106" t="s">
        <v>55</v>
      </c>
      <c r="J106" t="s">
        <v>55</v>
      </c>
      <c r="K106" t="s">
        <v>55</v>
      </c>
      <c r="L106" s="35" t="s">
        <v>55</v>
      </c>
      <c r="M106" s="35" t="s">
        <v>55</v>
      </c>
      <c r="N106" s="35" t="s">
        <v>55</v>
      </c>
      <c r="O106" s="35" t="s">
        <v>55</v>
      </c>
      <c r="P106" s="35" t="s">
        <v>55</v>
      </c>
      <c r="Q106" s="35" t="s">
        <v>55</v>
      </c>
      <c r="R106" s="35" t="s">
        <v>55</v>
      </c>
      <c r="S106" s="35" t="s">
        <v>55</v>
      </c>
    </row>
    <row r="107" spans="1:19" x14ac:dyDescent="0.25">
      <c r="A107" t="s">
        <v>55</v>
      </c>
      <c r="B107" t="s">
        <v>55</v>
      </c>
      <c r="C107" t="s">
        <v>55</v>
      </c>
      <c r="D107" t="s">
        <v>55</v>
      </c>
      <c r="E107" t="s">
        <v>55</v>
      </c>
      <c r="F107" t="s">
        <v>55</v>
      </c>
      <c r="G107" t="s">
        <v>55</v>
      </c>
      <c r="H107" t="s">
        <v>55</v>
      </c>
      <c r="I107" t="s">
        <v>55</v>
      </c>
      <c r="J107" t="s">
        <v>55</v>
      </c>
      <c r="K107" t="s">
        <v>55</v>
      </c>
      <c r="L107" s="35" t="s">
        <v>55</v>
      </c>
      <c r="M107" s="35" t="s">
        <v>55</v>
      </c>
      <c r="N107" s="35" t="s">
        <v>55</v>
      </c>
      <c r="O107" s="35" t="s">
        <v>55</v>
      </c>
      <c r="P107" s="35" t="s">
        <v>55</v>
      </c>
      <c r="Q107" s="35" t="s">
        <v>55</v>
      </c>
      <c r="R107" s="35" t="s">
        <v>55</v>
      </c>
      <c r="S107" s="35" t="s">
        <v>55</v>
      </c>
    </row>
    <row r="108" spans="1:19" x14ac:dyDescent="0.25">
      <c r="A108" t="s">
        <v>55</v>
      </c>
      <c r="B108" t="s">
        <v>55</v>
      </c>
      <c r="C108" t="s">
        <v>55</v>
      </c>
      <c r="D108" t="s">
        <v>55</v>
      </c>
      <c r="E108" t="s">
        <v>55</v>
      </c>
      <c r="F108" t="s">
        <v>55</v>
      </c>
      <c r="G108" t="s">
        <v>55</v>
      </c>
      <c r="H108" t="s">
        <v>55</v>
      </c>
      <c r="I108" t="s">
        <v>55</v>
      </c>
      <c r="J108" t="s">
        <v>55</v>
      </c>
      <c r="K108" t="s">
        <v>55</v>
      </c>
      <c r="L108" s="35" t="s">
        <v>55</v>
      </c>
      <c r="M108" s="35" t="s">
        <v>55</v>
      </c>
      <c r="N108" s="35" t="s">
        <v>55</v>
      </c>
      <c r="O108" s="35" t="s">
        <v>55</v>
      </c>
      <c r="P108" s="35" t="s">
        <v>55</v>
      </c>
      <c r="Q108" s="35" t="s">
        <v>55</v>
      </c>
      <c r="R108" s="35" t="s">
        <v>55</v>
      </c>
      <c r="S108" s="35" t="s">
        <v>55</v>
      </c>
    </row>
    <row r="109" spans="1:19" x14ac:dyDescent="0.25">
      <c r="A109" t="s">
        <v>55</v>
      </c>
      <c r="B109" t="s">
        <v>55</v>
      </c>
      <c r="C109" t="s">
        <v>55</v>
      </c>
      <c r="D109" t="s">
        <v>55</v>
      </c>
      <c r="E109" t="s">
        <v>55</v>
      </c>
      <c r="F109" t="s">
        <v>55</v>
      </c>
      <c r="G109" t="s">
        <v>55</v>
      </c>
      <c r="H109" t="s">
        <v>55</v>
      </c>
      <c r="I109" t="s">
        <v>55</v>
      </c>
      <c r="J109" t="s">
        <v>55</v>
      </c>
      <c r="K109" t="s">
        <v>55</v>
      </c>
      <c r="L109" s="35" t="s">
        <v>55</v>
      </c>
      <c r="M109" s="35" t="s">
        <v>55</v>
      </c>
      <c r="N109" s="35" t="s">
        <v>55</v>
      </c>
      <c r="O109" s="35" t="s">
        <v>55</v>
      </c>
      <c r="P109" s="35" t="s">
        <v>55</v>
      </c>
      <c r="Q109" s="35" t="s">
        <v>55</v>
      </c>
      <c r="R109" s="35" t="s">
        <v>55</v>
      </c>
      <c r="S109" s="35" t="s">
        <v>55</v>
      </c>
    </row>
    <row r="110" spans="1:19" x14ac:dyDescent="0.25">
      <c r="A110" t="s">
        <v>55</v>
      </c>
      <c r="B110" t="s">
        <v>55</v>
      </c>
      <c r="C110" t="s">
        <v>55</v>
      </c>
      <c r="D110" t="s">
        <v>55</v>
      </c>
      <c r="E110" t="s">
        <v>55</v>
      </c>
      <c r="F110" t="s">
        <v>55</v>
      </c>
      <c r="G110" t="s">
        <v>55</v>
      </c>
      <c r="H110" t="s">
        <v>55</v>
      </c>
      <c r="I110" t="s">
        <v>55</v>
      </c>
      <c r="J110" t="s">
        <v>55</v>
      </c>
      <c r="K110" t="s">
        <v>55</v>
      </c>
      <c r="L110" s="35" t="s">
        <v>55</v>
      </c>
      <c r="M110" s="35" t="s">
        <v>55</v>
      </c>
      <c r="N110" s="35" t="s">
        <v>55</v>
      </c>
      <c r="O110" s="35" t="s">
        <v>55</v>
      </c>
      <c r="P110" s="35" t="s">
        <v>55</v>
      </c>
      <c r="Q110" s="35" t="s">
        <v>55</v>
      </c>
      <c r="R110" s="35" t="s">
        <v>55</v>
      </c>
      <c r="S110" s="35" t="s">
        <v>55</v>
      </c>
    </row>
    <row r="111" spans="1:19" x14ac:dyDescent="0.25">
      <c r="A111" t="s">
        <v>55</v>
      </c>
      <c r="B111" t="s">
        <v>55</v>
      </c>
      <c r="C111" t="s">
        <v>55</v>
      </c>
      <c r="D111" t="s">
        <v>55</v>
      </c>
      <c r="E111" t="s">
        <v>55</v>
      </c>
      <c r="F111" t="s">
        <v>55</v>
      </c>
      <c r="G111" t="s">
        <v>55</v>
      </c>
      <c r="H111" t="s">
        <v>55</v>
      </c>
      <c r="I111" t="s">
        <v>55</v>
      </c>
      <c r="J111" t="s">
        <v>55</v>
      </c>
      <c r="K111" t="s">
        <v>55</v>
      </c>
      <c r="L111" s="35" t="s">
        <v>55</v>
      </c>
      <c r="M111" s="35" t="s">
        <v>55</v>
      </c>
      <c r="N111" s="35" t="s">
        <v>55</v>
      </c>
      <c r="O111" s="35" t="s">
        <v>55</v>
      </c>
      <c r="P111" s="35" t="s">
        <v>55</v>
      </c>
      <c r="Q111" s="35" t="s">
        <v>55</v>
      </c>
      <c r="R111" s="35" t="s">
        <v>55</v>
      </c>
      <c r="S111" s="35" t="s">
        <v>55</v>
      </c>
    </row>
    <row r="112" spans="1:19" x14ac:dyDescent="0.25">
      <c r="A112" t="s">
        <v>55</v>
      </c>
      <c r="B112" t="s">
        <v>55</v>
      </c>
      <c r="C112" t="s">
        <v>55</v>
      </c>
      <c r="D112" t="s">
        <v>55</v>
      </c>
      <c r="E112" t="s">
        <v>55</v>
      </c>
      <c r="F112" t="s">
        <v>55</v>
      </c>
      <c r="G112" t="s">
        <v>55</v>
      </c>
      <c r="H112" t="s">
        <v>55</v>
      </c>
      <c r="I112" t="s">
        <v>55</v>
      </c>
      <c r="J112" t="s">
        <v>55</v>
      </c>
      <c r="K112" t="s">
        <v>55</v>
      </c>
      <c r="L112" s="35" t="s">
        <v>55</v>
      </c>
      <c r="M112" s="35" t="s">
        <v>55</v>
      </c>
      <c r="N112" s="35" t="s">
        <v>55</v>
      </c>
      <c r="O112" s="35" t="s">
        <v>55</v>
      </c>
      <c r="P112" s="35" t="s">
        <v>55</v>
      </c>
      <c r="Q112" s="35" t="s">
        <v>55</v>
      </c>
      <c r="R112" s="35" t="s">
        <v>55</v>
      </c>
      <c r="S112" s="35" t="s">
        <v>55</v>
      </c>
    </row>
    <row r="113" spans="1:19" x14ac:dyDescent="0.25">
      <c r="A113" t="s">
        <v>55</v>
      </c>
      <c r="B113" t="s">
        <v>55</v>
      </c>
      <c r="C113" t="s">
        <v>55</v>
      </c>
      <c r="D113" t="s">
        <v>55</v>
      </c>
      <c r="E113" t="s">
        <v>55</v>
      </c>
      <c r="F113" t="s">
        <v>55</v>
      </c>
      <c r="G113" t="s">
        <v>55</v>
      </c>
      <c r="H113" t="s">
        <v>55</v>
      </c>
      <c r="I113" t="s">
        <v>55</v>
      </c>
      <c r="J113" t="s">
        <v>55</v>
      </c>
      <c r="K113" t="s">
        <v>55</v>
      </c>
      <c r="L113" s="35" t="s">
        <v>55</v>
      </c>
      <c r="M113" s="35" t="s">
        <v>55</v>
      </c>
      <c r="N113" s="35" t="s">
        <v>55</v>
      </c>
      <c r="O113" s="35" t="s">
        <v>55</v>
      </c>
      <c r="P113" s="35" t="s">
        <v>55</v>
      </c>
      <c r="Q113" s="35" t="s">
        <v>55</v>
      </c>
      <c r="R113" s="35" t="s">
        <v>55</v>
      </c>
      <c r="S113" s="35" t="s">
        <v>55</v>
      </c>
    </row>
    <row r="114" spans="1:19" x14ac:dyDescent="0.25">
      <c r="A114" t="s">
        <v>55</v>
      </c>
      <c r="B114" t="s">
        <v>55</v>
      </c>
      <c r="C114" t="s">
        <v>55</v>
      </c>
      <c r="D114" t="s">
        <v>55</v>
      </c>
      <c r="E114" t="s">
        <v>55</v>
      </c>
      <c r="F114" t="s">
        <v>55</v>
      </c>
      <c r="G114" t="s">
        <v>55</v>
      </c>
      <c r="H114" t="s">
        <v>55</v>
      </c>
      <c r="I114" t="s">
        <v>55</v>
      </c>
      <c r="J114" t="s">
        <v>55</v>
      </c>
      <c r="K114" t="s">
        <v>55</v>
      </c>
      <c r="L114" s="35" t="s">
        <v>55</v>
      </c>
      <c r="M114" s="35" t="s">
        <v>55</v>
      </c>
      <c r="N114" s="35" t="s">
        <v>55</v>
      </c>
      <c r="O114" s="35" t="s">
        <v>55</v>
      </c>
      <c r="P114" s="35" t="s">
        <v>55</v>
      </c>
      <c r="Q114" s="35" t="s">
        <v>55</v>
      </c>
      <c r="R114" s="35" t="s">
        <v>55</v>
      </c>
      <c r="S114" s="35" t="s">
        <v>55</v>
      </c>
    </row>
    <row r="115" spans="1:19" x14ac:dyDescent="0.25">
      <c r="A115" t="s">
        <v>55</v>
      </c>
      <c r="B115" t="s">
        <v>55</v>
      </c>
      <c r="C115" t="s">
        <v>55</v>
      </c>
      <c r="D115" t="s">
        <v>55</v>
      </c>
      <c r="E115" t="s">
        <v>55</v>
      </c>
      <c r="F115" t="s">
        <v>55</v>
      </c>
      <c r="G115" t="s">
        <v>55</v>
      </c>
      <c r="H115" t="s">
        <v>55</v>
      </c>
      <c r="I115" t="s">
        <v>55</v>
      </c>
      <c r="J115" t="s">
        <v>55</v>
      </c>
      <c r="K115" t="s">
        <v>55</v>
      </c>
      <c r="L115" s="35" t="s">
        <v>55</v>
      </c>
      <c r="M115" s="35" t="s">
        <v>55</v>
      </c>
      <c r="N115" s="35" t="s">
        <v>55</v>
      </c>
      <c r="O115" s="35" t="s">
        <v>55</v>
      </c>
      <c r="P115" s="35" t="s">
        <v>55</v>
      </c>
      <c r="Q115" s="35" t="s">
        <v>55</v>
      </c>
      <c r="R115" s="35" t="s">
        <v>55</v>
      </c>
      <c r="S115" s="35" t="s">
        <v>55</v>
      </c>
    </row>
    <row r="116" spans="1:19" s="1" customFormat="1" x14ac:dyDescent="0.25">
      <c r="A116" s="1" t="s">
        <v>55</v>
      </c>
      <c r="B116" s="1" t="s">
        <v>55</v>
      </c>
      <c r="C116" s="1" t="s">
        <v>55</v>
      </c>
      <c r="D116" s="1" t="s">
        <v>55</v>
      </c>
      <c r="E116" s="1" t="s">
        <v>55</v>
      </c>
      <c r="F116" s="1" t="s">
        <v>55</v>
      </c>
      <c r="G116" s="1" t="s">
        <v>55</v>
      </c>
      <c r="H116" s="1" t="s">
        <v>55</v>
      </c>
      <c r="I116" s="1" t="s">
        <v>55</v>
      </c>
      <c r="J116" s="1" t="s">
        <v>55</v>
      </c>
      <c r="K116" s="1" t="s">
        <v>55</v>
      </c>
      <c r="L116" s="1" t="s">
        <v>55</v>
      </c>
      <c r="M116" s="1" t="s">
        <v>55</v>
      </c>
      <c r="N116" s="1" t="s">
        <v>55</v>
      </c>
      <c r="O116" s="1" t="s">
        <v>55</v>
      </c>
      <c r="P116" s="1" t="s">
        <v>55</v>
      </c>
      <c r="Q116" s="1" t="s">
        <v>55</v>
      </c>
      <c r="R116" s="1" t="s">
        <v>55</v>
      </c>
      <c r="S116" s="1" t="s">
        <v>55</v>
      </c>
    </row>
    <row r="117" spans="1:19" x14ac:dyDescent="0.25">
      <c r="A117" t="s">
        <v>55</v>
      </c>
      <c r="B117" t="s">
        <v>55</v>
      </c>
      <c r="C117" t="s">
        <v>55</v>
      </c>
      <c r="D117" t="s">
        <v>55</v>
      </c>
      <c r="E117" t="s">
        <v>55</v>
      </c>
      <c r="F117" t="s">
        <v>55</v>
      </c>
      <c r="G117" t="s">
        <v>55</v>
      </c>
      <c r="H117" t="s">
        <v>55</v>
      </c>
      <c r="I117" t="s">
        <v>55</v>
      </c>
      <c r="J117" t="s">
        <v>55</v>
      </c>
      <c r="K117" t="s">
        <v>55</v>
      </c>
      <c r="L117" s="35" t="s">
        <v>55</v>
      </c>
      <c r="M117" s="35" t="s">
        <v>55</v>
      </c>
      <c r="N117" s="35" t="s">
        <v>55</v>
      </c>
      <c r="O117" s="35" t="s">
        <v>55</v>
      </c>
      <c r="P117" s="35" t="s">
        <v>55</v>
      </c>
      <c r="Q117" s="35" t="s">
        <v>55</v>
      </c>
      <c r="R117" s="35" t="s">
        <v>55</v>
      </c>
      <c r="S117" s="35" t="s">
        <v>55</v>
      </c>
    </row>
    <row r="118" spans="1:19" x14ac:dyDescent="0.25">
      <c r="A118" t="s">
        <v>55</v>
      </c>
      <c r="B118" t="s">
        <v>55</v>
      </c>
      <c r="C118" t="s">
        <v>55</v>
      </c>
      <c r="D118" t="s">
        <v>55</v>
      </c>
      <c r="E118" t="s">
        <v>55</v>
      </c>
      <c r="F118" t="s">
        <v>55</v>
      </c>
      <c r="G118" t="s">
        <v>55</v>
      </c>
      <c r="H118" t="s">
        <v>55</v>
      </c>
      <c r="I118" t="s">
        <v>55</v>
      </c>
      <c r="J118" t="s">
        <v>55</v>
      </c>
      <c r="K118" t="s">
        <v>55</v>
      </c>
      <c r="L118" s="35" t="s">
        <v>55</v>
      </c>
      <c r="M118" s="35" t="s">
        <v>55</v>
      </c>
      <c r="N118" s="35" t="s">
        <v>55</v>
      </c>
      <c r="O118" s="35" t="s">
        <v>55</v>
      </c>
      <c r="P118" s="35" t="s">
        <v>55</v>
      </c>
      <c r="Q118" s="35" t="s">
        <v>55</v>
      </c>
      <c r="R118" s="35" t="s">
        <v>55</v>
      </c>
      <c r="S118" s="35" t="s">
        <v>55</v>
      </c>
    </row>
    <row r="119" spans="1:19" s="1" customFormat="1" x14ac:dyDescent="0.25">
      <c r="A119" s="1" t="s">
        <v>55</v>
      </c>
      <c r="B119" s="1" t="s">
        <v>55</v>
      </c>
      <c r="C119" s="1" t="s">
        <v>55</v>
      </c>
      <c r="D119" s="1" t="s">
        <v>55</v>
      </c>
      <c r="E119" s="1" t="s">
        <v>55</v>
      </c>
      <c r="F119" s="1" t="s">
        <v>55</v>
      </c>
      <c r="G119" s="1" t="s">
        <v>55</v>
      </c>
      <c r="H119" s="1" t="s">
        <v>55</v>
      </c>
      <c r="I119" s="1" t="s">
        <v>55</v>
      </c>
      <c r="J119" s="1" t="s">
        <v>55</v>
      </c>
      <c r="K119" s="1" t="s">
        <v>55</v>
      </c>
      <c r="L119" s="1" t="s">
        <v>55</v>
      </c>
      <c r="M119" s="1" t="s">
        <v>55</v>
      </c>
      <c r="N119" s="1" t="s">
        <v>55</v>
      </c>
      <c r="O119" s="1" t="s">
        <v>55</v>
      </c>
      <c r="P119" s="1" t="s">
        <v>55</v>
      </c>
      <c r="Q119" s="1" t="s">
        <v>55</v>
      </c>
      <c r="R119" s="1" t="s">
        <v>55</v>
      </c>
      <c r="S119" s="1" t="s">
        <v>55</v>
      </c>
    </row>
    <row r="120" spans="1:19" s="1" customFormat="1" x14ac:dyDescent="0.25">
      <c r="A120" s="1" t="s">
        <v>55</v>
      </c>
      <c r="B120" s="1" t="s">
        <v>55</v>
      </c>
      <c r="C120" s="1" t="s">
        <v>55</v>
      </c>
      <c r="D120" s="1" t="s">
        <v>55</v>
      </c>
      <c r="E120" s="1" t="s">
        <v>55</v>
      </c>
      <c r="F120" s="1" t="s">
        <v>55</v>
      </c>
      <c r="G120" s="1" t="s">
        <v>55</v>
      </c>
      <c r="H120" s="1" t="s">
        <v>55</v>
      </c>
      <c r="I120" s="1" t="s">
        <v>55</v>
      </c>
      <c r="J120" s="1" t="s">
        <v>55</v>
      </c>
      <c r="K120" s="1" t="s">
        <v>55</v>
      </c>
      <c r="L120" s="1" t="s">
        <v>55</v>
      </c>
      <c r="M120" s="1" t="s">
        <v>55</v>
      </c>
      <c r="N120" s="1" t="s">
        <v>55</v>
      </c>
      <c r="O120" s="1" t="s">
        <v>55</v>
      </c>
      <c r="P120" s="1" t="s">
        <v>55</v>
      </c>
      <c r="Q120" s="1" t="s">
        <v>55</v>
      </c>
      <c r="R120" s="1" t="s">
        <v>55</v>
      </c>
      <c r="S120" s="1" t="s">
        <v>55</v>
      </c>
    </row>
  </sheetData>
  <mergeCells count="2">
    <mergeCell ref="B83:C83"/>
    <mergeCell ref="F1:I1"/>
  </mergeCells>
  <pageMargins left="0.25" right="0.25" top="0.75" bottom="0.75" header="0.3" footer="0.3"/>
  <pageSetup paperSize="9" scale="82" fitToHeight="0" orientation="landscape" r:id="rId1"/>
  <headerFooter>
    <oddHeader>&amp;C&amp;"Calibri"&amp;12&amp;K000000OFFICIAL&amp;1#_x000D_&amp;"Calibri"&amp;11&amp;K000000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Rushcliffe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Bovey</dc:creator>
  <cp:keywords/>
  <dc:description/>
  <cp:lastModifiedBy>Julie Viliunas</cp:lastModifiedBy>
  <cp:revision/>
  <cp:lastPrinted>2023-05-10T08:27:28Z</cp:lastPrinted>
  <dcterms:created xsi:type="dcterms:W3CDTF">2018-08-16T13:39:07Z</dcterms:created>
  <dcterms:modified xsi:type="dcterms:W3CDTF">2026-04-24T10:20:25Z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2023-05-10T08:15:09Z</vt:lpwstr>
  </property>
  <property fmtid="{D5CDD505-2E9C-101B-9397-08002B2CF9AE}" pid="4" name="MSIP_Label_82605bbf-3f5a-4d11-995a-ab0e71eef3db_Method">
    <vt:lpwstr>Privileged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f8561f86-85bd-4b9d-bfec-ccf92381d4af</vt:lpwstr>
  </property>
  <property fmtid="{D5CDD505-2E9C-101B-9397-08002B2CF9AE}" pid="8" name="MSIP_Label_82605bbf-3f5a-4d11-995a-ab0e71eef3db_ContentBits">
    <vt:lpwstr>1</vt:lpwstr>
  </property>
</Properties>
</file>