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rushcliffeborough-my.sharepoint.com/personal/imeader_rushcliffe_gov_uk/Documents/Documents/FOI/"/>
    </mc:Choice>
  </mc:AlternateContent>
  <xr:revisionPtr revIDLastSave="0" documentId="8_{B7FD1618-F538-4035-A84A-218B49AD381E}" xr6:coauthVersionLast="47" xr6:coauthVersionMax="47" xr10:uidLastSave="{00000000-0000-0000-0000-000000000000}"/>
  <bookViews>
    <workbookView xWindow="28680" yWindow="-120" windowWidth="29040" windowHeight="15840" xr2:uid="{0E2352D5-A69A-4943-93D5-9756A406DDA1}"/>
  </bookViews>
  <sheets>
    <sheet name="Contracts" sheetId="1" r:id="rId1"/>
  </sheets>
  <externalReferences>
    <externalReference r:id="rId2"/>
    <externalReference r:id="rId3"/>
    <externalReference r:id="rId4"/>
  </externalReferences>
  <definedNames>
    <definedName name="_xlnm._FilterDatabase" localSheetId="0" hidden="1">Contracts!$A$1:$K$26</definedName>
    <definedName name="ContactOverdue" localSheetId="0">Contracts!#REF!</definedName>
    <definedName name="ContactOverdue">#REF!</definedName>
    <definedName name="krp">'[1]Financial Codes'!$J$6:$J$10</definedName>
    <definedName name="num" localSheetId="0">'[2]04455-3436'!#REF!</definedName>
    <definedName name="num">'[3]0605-0730'!#REF!</definedName>
    <definedName name="_xlnm.Print_Area" localSheetId="0">Contracts!$A$1:$I$13</definedName>
    <definedName name="_xlnm.Print_Titles" localSheetId="0">Contracts!#REF!</definedName>
    <definedName name="Status" localSheetId="0">'[2]Financial Codes'!$Q$6:$Q$10</definedName>
    <definedName name="Status">'[3]Financial Codes'!$Q$6:$Q$10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 i="1" l="1"/>
  <c r="K25" i="1"/>
  <c r="K24" i="1"/>
  <c r="K22" i="1"/>
  <c r="K21" i="1"/>
  <c r="K20" i="1"/>
  <c r="K19" i="1"/>
  <c r="K18" i="1"/>
  <c r="K17" i="1"/>
  <c r="K16" i="1"/>
  <c r="K15" i="1"/>
  <c r="K14" i="1"/>
  <c r="K13" i="1"/>
  <c r="K12" i="1"/>
  <c r="K11" i="1"/>
  <c r="K10" i="1"/>
  <c r="K9" i="1"/>
  <c r="K8" i="1"/>
  <c r="K7" i="1"/>
  <c r="K6" i="1"/>
  <c r="K5" i="1"/>
  <c r="J4" i="1"/>
  <c r="K3" i="1"/>
  <c r="K2" i="1"/>
  <c r="K23" i="1"/>
  <c r="K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Dwyer</author>
  </authors>
  <commentList>
    <comment ref="D16" authorId="0" shapeId="0" xr:uid="{25889672-93D7-4390-84E6-73DBEC959E0F}">
      <text>
        <r>
          <rPr>
            <b/>
            <sz val="9"/>
            <color indexed="81"/>
            <rFont val="Tahoma"/>
            <family val="2"/>
          </rPr>
          <t>Greg Dwyer:</t>
        </r>
        <r>
          <rPr>
            <sz val="9"/>
            <color indexed="81"/>
            <rFont val="Tahoma"/>
            <family val="2"/>
          </rPr>
          <t xml:space="preserve">
7x licenses for BrightSign Network Subscription
BrightSign HD223 Networked Player 33D68A001773
BrightSign HD223 Networked Player 33D689001448
BrightSign HD223 Networked Player 33D681000858
BrightSign HD223 Networked Player 44D980004783
BrightSign HD223 Networked Player 44D985004771
BrightSign HD223 Networked Player 44D8DU006187
BrightSign HD223 Networked Player 44D8D3002128
2x Poly Soundbars 
Serial numbers of the Soundbars- 
8G20515AE708F9
8G20515AF89AF9
Meeting Room 3
1 x LG 65LX341C Television 610MAYY7G314
1 x LG AKB74475451 Original Television Remote 
1 x VGA, 3.5mm Audio &amp; HDMI  Floor Plate 
Meeting Room 4
1 x LG 65LX341C Television 610MACE7G315
1 x LG AKB74475451 Original Television Remote 
1 x VGA, 3.5mm Audio &amp; HDMI  Floor Plate 
Meeting Room 5
1 x LG 65LX341C Television 610MAHU7G313
1 x LG AKB74475451 Original Television Remote 
1 x VGA, 3.5mm Audio &amp; HDMI  Floor Plate 
Committee Room 1
1 x NEC NP-M403HG Projector 6X40451RD
1 x 1.8 Meter 16 x 9 Electric Screen 
1 x AMX 8 Button Wall mounted Control Pad 
2 x Apart Ceiling Speakers 
1 x VGA, 3.5mm Audio &amp; HDMI  Floor Plate 
Committee Room 2
1 x NEC NP-M403HG Projector 6X40476RE
2 x 1.8 Meter 16 x 9 Electric Screen 
1 x AMX MSD-701-L2 7" Modero Series Touch Panel 
2 x Apart Ceiling Speakers 
1 x VGA, 3.5mm Audio &amp; HDMI  Floor Plate 
Committee Room 3
1 x NEC NP-M403HG Projector 6X40674RE
1 x 1.8 Meter 16 x 9 Electric Screen 
1 x AMX 8 Button Wall mounted Control Pad 
2 x Apart Ceiling Speakers 
1 x VGA, 3.5mm Audio &amp; HDMI  Floor Plate 
Council Chamber A
1 x AMX MSD-701-L2 7" Modero Series Touch Panel 
1 x NEC NP-P502HG Projector 6840334EB
1 x NEC NP-P502HG Projector 6Y40088ED
2 x Elite Screens 3 Meter Electric Screens 
8 x APart Ceiling Speakers 
1 x PDA Range Outreach mic Ceiling Mounted 
1 x PDA Range Induction Loop Amplifier 
1 x PDA Range PL1 Induction Loop System 
4 x VGA, 3.5mm Audio &amp; HDMI  Floor Plate 
1 x Bosch DCNM-WAP DICENTIS Wireless Access Point
Council Chamber B
1 x NEC NP-M403HG Projector 6Y40283ED
1 x Elite Screens Electric Screen 
1 x AMX 8 Button Wall mounted Control Pad 
8 x Apart Ceiling Speakers 
2 x VGA, 3.5mm Audio &amp; HDMI  Floor Plate 
1 x PDA Range PL1 Induction Loop System 
1 x Bosch DCNM-WAP DICENTIS Wireless Access Point 
Store Room
49 x Bosch DCNM-WDE DICENTIS Wireless Device 
49 x Bosch DCNM-WLIION Rechargable Lithium-ion Battery 
10 x Bosch DCNM-WCH05 DICENTIS Battery Chargers 
2 x Audio Technica ATW-T1002EX Hand Held Radio Microphones 
2 x Audio Technica ATW-T1001EX Tie Clip Radio Microphones 
Data Centre
1 x Denon DN-500R SD/USB Recorder 
4 x Audio Technica System 10 Pro  Digital 2.4Ghz Radio Mic 
1 x AMX EXB-COM2 2Port ICSLan Serial Interface 
1 x AMX NXA-ENET8-2POE PoE Switch 
1 x Soundweb London BLU-101 Audio Conference Processor with 
1 x Cloud CXA6 6 Channel Power Amplifier 
1 x Cloud CXL-800 8 Channel100Volt Line Amplifier 
1 x AMX DGX1600-ENC Enova Digital Media Switcher/ Controller 
Rushcliffe Arena - Job Number 24557
Digital Signage 
1 x LG 32LW340C Telivision 610MAWL7D057
1 x LG 32LW340C Telivision 610MAAK9X320
1 x LG 32LW340C Telivision 
1 x LG 55LW340C Telivision 610MAXS22170
1 x Kramer VM-4HN 1:4 HDMI DA 
3 x Brightsign HD Digital Signage Players 
GF Foyer (reception)
1 x Brightsign HD224H.265, Full HD, mainstream HTML5 player with standard I/O package.
1 x Brightsign microSDHC 8GB Class 10 UHS-I 45MB/sContent storage for Brightsign players 
GF Corridor
1 x Brightsign HD224H.265, Full HD, mainstream HTML5 player with standard I/O package.
1 x Brightsign microSDHC 8GB Class 10 UHS-I 45MB/sContent storage for Brightsign players1 x LG 49SM5KD49SM5KD 49" Mainstream 1920 X 1080 Full HD Resolution (Serial 807MAQQAV796
Meeting Rooms x3 
3 x CEF CR028Electrak Punched Plate for 2 Gang Accessories
3 x Icron USB 2.0 Ranger   
3 x Polycom 7200-85830-102Polycom Studio: Audio/Video USB Soundbar  
3 x Polycom 7230-86040-001Polycom Studio Display Mounting Kit  
Serial Numbers of the Studios:
8G2113611C9EF9
8G21136117DCF9
8G2113610A3CF9</t>
        </r>
      </text>
    </comment>
  </commentList>
</comments>
</file>

<file path=xl/sharedStrings.xml><?xml version="1.0" encoding="utf-8"?>
<sst xmlns="http://schemas.openxmlformats.org/spreadsheetml/2006/main" count="161" uniqueCount="69">
  <si>
    <t>Supplier</t>
  </si>
  <si>
    <t>Category</t>
  </si>
  <si>
    <t>Platform</t>
  </si>
  <si>
    <t>Description</t>
  </si>
  <si>
    <t>Contract Type</t>
  </si>
  <si>
    <t>Term</t>
  </si>
  <si>
    <t>Contract Start</t>
  </si>
  <si>
    <t>Renewal/End Date</t>
  </si>
  <si>
    <t>Notice Period
(days)</t>
  </si>
  <si>
    <t>Value
(per annum)</t>
  </si>
  <si>
    <t>Contract Value</t>
  </si>
  <si>
    <t>CCS Media</t>
  </si>
  <si>
    <t>Hardware</t>
  </si>
  <si>
    <t>Support &amp; Maintenance</t>
  </si>
  <si>
    <t>1 Year</t>
  </si>
  <si>
    <t>Phoenix Software</t>
  </si>
  <si>
    <t>Software</t>
  </si>
  <si>
    <t>SAAS</t>
  </si>
  <si>
    <t>3x Creative Cloud for teams Licensing Subscription for 1 year (January)</t>
  </si>
  <si>
    <t>Rental</t>
  </si>
  <si>
    <t>3 Year</t>
  </si>
  <si>
    <t>Daisy Communication Limited</t>
  </si>
  <si>
    <t>Hybrid</t>
  </si>
  <si>
    <t>O2 Mobile phone connections &amp; Hardware</t>
  </si>
  <si>
    <t>2 Year</t>
  </si>
  <si>
    <t>Service</t>
  </si>
  <si>
    <t>Rolling</t>
  </si>
  <si>
    <t>4 x VIPG Acrobat Standard DC for teams ALL Windows EU Eng</t>
  </si>
  <si>
    <t>Axess Systems Ltd</t>
  </si>
  <si>
    <t>CIVICA UK Ltd</t>
  </si>
  <si>
    <t>7 Year</t>
  </si>
  <si>
    <t>O2 SIM (Unlimited Voice, text and Data)</t>
  </si>
  <si>
    <t>IdeaGen Gael Ltd</t>
  </si>
  <si>
    <t>Covalent CPM System Annual Support and Maintenance</t>
  </si>
  <si>
    <t>IDOX Software Ltd</t>
  </si>
  <si>
    <t>Uniform Licensing, CIL Hosting and Software, 67 concurrent licenses and Cloud Hosting Managed Services</t>
  </si>
  <si>
    <t>Terminal4</t>
  </si>
  <si>
    <t>Security Metrics</t>
  </si>
  <si>
    <t>PCI-DSS Quarterly ASV scanning (29 IP Addresses), and Annual Questionaire including PCI Advisory</t>
  </si>
  <si>
    <t>Meritec</t>
  </si>
  <si>
    <t>Cloud hosting and support for CRM and MyAccount</t>
  </si>
  <si>
    <t>4 Year</t>
  </si>
  <si>
    <t>Cloud hosting and support services for CMS, Main website and Extranet</t>
  </si>
  <si>
    <t>320x Veritas Backup for Microsoft365 Unlimited Storage via Veritas Cloud Off-Premise</t>
  </si>
  <si>
    <t>Insight Direct</t>
  </si>
  <si>
    <t>M365 E3 Original FSA Sub Per User x265, CCAL Bridge O365 Sub Per User x45, O365 E1 Sub Per User	x45, Defender O365 P1 Sub Per User x310, SfB Plus CAL ALng Sub Add-on M365 x265, Teams Rooms Standard Sub Per Device x2, CIS Suite Datacenter Core ALng LSA 2L x32, Visio P2 Sub Per User x5, Teams Phone Standard Sub Add-on to SfB Plus CAL Per User x1, Voice Apps Sub Gov Teams Phone Standard Virtual User x20</t>
  </si>
  <si>
    <t>2x Creative Cloud for teams Licensing Subscription (July)</t>
  </si>
  <si>
    <t>Vipre Security</t>
  </si>
  <si>
    <t>VaultCritical 300 Users Mailbox Licenses and Annual Support</t>
  </si>
  <si>
    <t>Customer Hosting Solution www.rushcliffe.gov.uk</t>
  </si>
  <si>
    <t>Gedling Borough Council</t>
  </si>
  <si>
    <t>HR Resource Link &amp; Payrol System</t>
  </si>
  <si>
    <t>Saville Audio Visual (VISAVVI)</t>
  </si>
  <si>
    <t>7x BrightSign license, 5x Polycom Studio Soundbars, AV equipment for All meeting Rooms</t>
  </si>
  <si>
    <t>Xpress Software Solutions</t>
  </si>
  <si>
    <t>Mobile Cavassing Hosting Fees</t>
  </si>
  <si>
    <t>Mobile Cavassing x15 Tablets Support &amp; Maintenance</t>
  </si>
  <si>
    <t>Teleware365</t>
  </si>
  <si>
    <t>Microsoft Teams in the Cloud, with direct routing</t>
  </si>
  <si>
    <t>Gold Managed Services for Microsoft Teams Telephony</t>
  </si>
  <si>
    <t>ICON Hosting Solution Annual Maintenance and Support</t>
  </si>
  <si>
    <t>5 Year</t>
  </si>
  <si>
    <t>SoftCat (NetCall)</t>
  </si>
  <si>
    <t>Liberty Converse and Liberty Connect</t>
  </si>
  <si>
    <t>Nominet</t>
  </si>
  <si>
    <t>PSN DNS Services annual support and maintenance</t>
  </si>
  <si>
    <t>Enterprise Licenses</t>
  </si>
  <si>
    <t>ePaton / Assured Data Protection</t>
  </si>
  <si>
    <t>5-YEAR BACKUP AS A SERVICE AND UNLIMITED CLOUD ARCHIVING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</si>
</sst>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 mmm\ yyyy"/>
    <numFmt numFmtId="165" formatCode="&quot;£&quot;#,##0"/>
    <numFmt numFmtId="166" formatCode="&quot;£&quot;#,##0.00"/>
  </numFmts>
  <fonts count="7" x14ac:knownFonts="1">
    <font>
      <sz val="10"/>
      <name val="Arial"/>
    </font>
    <font>
      <sz val="11"/>
      <color theme="1"/>
      <name val="Calibri"/>
      <family val="2"/>
      <scheme val="minor"/>
    </font>
    <font>
      <b/>
      <sz val="9"/>
      <color indexed="81"/>
      <name val="Tahoma"/>
      <family val="2"/>
    </font>
    <font>
      <sz val="9"/>
      <color indexed="81"/>
      <name val="Tahoma"/>
      <family val="2"/>
    </font>
    <font>
      <b/>
      <sz val="12"/>
      <name val="Arial"/>
      <family val="2"/>
    </font>
    <font>
      <sz val="12"/>
      <name val="Wingdings"/>
      <charset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4">
    <border>
      <left/>
      <right/>
      <top/>
      <bottom/>
      <diagonal/>
    </border>
    <border>
      <left style="thick">
        <color indexed="22"/>
      </left>
      <right/>
      <top/>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s>
  <cellStyleXfs count="2">
    <xf numFmtId="0" fontId="0" fillId="0" borderId="0"/>
    <xf numFmtId="0" fontId="1" fillId="0" borderId="0"/>
  </cellStyleXfs>
  <cellXfs count="30">
    <xf numFmtId="0" fontId="0" fillId="0" borderId="0" xfId="0"/>
    <xf numFmtId="0" fontId="4" fillId="2" borderId="1" xfId="0" applyFont="1" applyFill="1" applyBorder="1" applyAlignment="1">
      <alignment horizontal="left" vertical="center" wrapText="1"/>
    </xf>
    <xf numFmtId="0" fontId="4" fillId="2" borderId="0" xfId="0" applyFont="1" applyFill="1" applyAlignment="1">
      <alignment horizontal="left" vertical="center" wrapText="1"/>
    </xf>
    <xf numFmtId="164" fontId="4" fillId="2" borderId="0" xfId="0" applyNumberFormat="1" applyFont="1" applyFill="1" applyAlignment="1">
      <alignment horizontal="left" vertical="center" wrapText="1"/>
    </xf>
    <xf numFmtId="1" fontId="4" fillId="2" borderId="0" xfId="0" applyNumberFormat="1" applyFont="1" applyFill="1" applyAlignment="1">
      <alignment horizontal="left" vertical="center" wrapText="1"/>
    </xf>
    <xf numFmtId="165" fontId="4" fillId="2" borderId="0" xfId="0" applyNumberFormat="1" applyFont="1" applyFill="1" applyAlignment="1">
      <alignment horizontal="left" vertical="center" wrapText="1"/>
    </xf>
    <xf numFmtId="0" fontId="5" fillId="0" borderId="0" xfId="0" applyFont="1" applyAlignment="1">
      <alignment vertical="center"/>
    </xf>
    <xf numFmtId="0" fontId="6" fillId="0" borderId="0" xfId="0" applyFont="1" applyAlignment="1">
      <alignment vertical="center"/>
    </xf>
    <xf numFmtId="0" fontId="6" fillId="0" borderId="2" xfId="0" applyFont="1" applyBorder="1" applyAlignment="1">
      <alignment vertical="center"/>
    </xf>
    <xf numFmtId="0" fontId="4" fillId="0" borderId="2" xfId="0" applyFont="1" applyBorder="1" applyAlignment="1">
      <alignment vertical="center" wrapText="1"/>
    </xf>
    <xf numFmtId="0" fontId="6" fillId="0" borderId="2" xfId="0" applyFont="1" applyBorder="1" applyAlignment="1">
      <alignment vertical="center" wrapText="1"/>
    </xf>
    <xf numFmtId="0" fontId="6" fillId="0" borderId="2" xfId="0" applyFont="1" applyBorder="1" applyAlignment="1">
      <alignment horizontal="center" vertical="center"/>
    </xf>
    <xf numFmtId="164" fontId="6" fillId="0" borderId="2" xfId="0" applyNumberFormat="1" applyFont="1" applyBorder="1" applyAlignment="1">
      <alignment horizontal="center" vertical="center"/>
    </xf>
    <xf numFmtId="1" fontId="6" fillId="0" borderId="2" xfId="0" applyNumberFormat="1" applyFont="1" applyBorder="1" applyAlignment="1">
      <alignment horizontal="center" vertical="center"/>
    </xf>
    <xf numFmtId="166" fontId="6" fillId="0" borderId="2" xfId="0" applyNumberFormat="1" applyFont="1" applyBorder="1" applyAlignment="1">
      <alignment horizontal="center" vertical="center"/>
    </xf>
    <xf numFmtId="0" fontId="4" fillId="0" borderId="2" xfId="0" applyFont="1" applyBorder="1" applyAlignment="1">
      <alignment vertical="center"/>
    </xf>
    <xf numFmtId="0" fontId="6" fillId="3" borderId="2" xfId="0" applyFont="1" applyFill="1" applyBorder="1" applyAlignment="1">
      <alignment horizontal="center" vertical="center"/>
    </xf>
    <xf numFmtId="1" fontId="6" fillId="3" borderId="2" xfId="0" applyNumberFormat="1" applyFont="1" applyFill="1" applyBorder="1" applyAlignment="1">
      <alignment horizontal="center" vertical="center"/>
    </xf>
    <xf numFmtId="166" fontId="6" fillId="3" borderId="2" xfId="0" applyNumberFormat="1" applyFont="1" applyFill="1" applyBorder="1" applyAlignment="1">
      <alignment horizontal="center" vertical="center"/>
    </xf>
    <xf numFmtId="164" fontId="6" fillId="3" borderId="2" xfId="0" applyNumberFormat="1" applyFont="1" applyFill="1" applyBorder="1" applyAlignment="1">
      <alignment horizontal="center" vertical="center"/>
    </xf>
    <xf numFmtId="0" fontId="6" fillId="3" borderId="2" xfId="0" applyFont="1" applyFill="1" applyBorder="1" applyAlignment="1">
      <alignment vertical="center" wrapText="1"/>
    </xf>
    <xf numFmtId="0" fontId="6" fillId="0" borderId="0" xfId="0" applyFont="1" applyBorder="1" applyAlignment="1">
      <alignment vertical="center" wrapText="1"/>
    </xf>
    <xf numFmtId="0" fontId="4" fillId="3" borderId="2" xfId="0" applyFont="1" applyFill="1" applyBorder="1" applyAlignment="1">
      <alignment vertical="center"/>
    </xf>
    <xf numFmtId="0" fontId="6" fillId="3" borderId="3" xfId="0" applyFont="1" applyFill="1" applyBorder="1" applyAlignment="1">
      <alignment vertical="center" wrapText="1"/>
    </xf>
    <xf numFmtId="49" fontId="6" fillId="0" borderId="0" xfId="0" applyNumberFormat="1" applyFont="1" applyAlignment="1">
      <alignment horizontal="right" vertical="center"/>
    </xf>
    <xf numFmtId="0" fontId="4" fillId="0" borderId="0" xfId="0" applyFont="1" applyAlignment="1">
      <alignment vertical="center"/>
    </xf>
    <xf numFmtId="166" fontId="6" fillId="0" borderId="0" xfId="0" applyNumberFormat="1" applyFont="1" applyAlignment="1">
      <alignment vertical="center" wrapText="1"/>
    </xf>
    <xf numFmtId="166" fontId="6" fillId="0" borderId="0" xfId="0" applyNumberFormat="1" applyFont="1" applyAlignment="1">
      <alignment vertical="center"/>
    </xf>
    <xf numFmtId="164" fontId="6" fillId="0" borderId="0" xfId="0" applyNumberFormat="1" applyFont="1" applyAlignment="1">
      <alignment horizontal="center" vertical="center"/>
    </xf>
    <xf numFmtId="1" fontId="6" fillId="0" borderId="0" xfId="0" applyNumberFormat="1" applyFont="1" applyAlignment="1">
      <alignment vertical="center"/>
    </xf>
  </cellXfs>
  <cellStyles count="2">
    <cellStyle name="Normal" xfId="0" builtinId="0"/>
    <cellStyle name="Normal 2" xfId="1" xr:uid="{F6AF9864-A522-4F88-B7C4-FBD38E20A322}"/>
  </cellStyles>
  <dxfs count="2">
    <dxf>
      <fill>
        <patternFill>
          <bgColor indexed="47"/>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74\Common\1.2%20ICT%20and%20Corporate%20Services\01.%20Head%20of%20Service\02.%20Budgets%20and%20Plans\01.%20Budgets%20and%20Plans%200809%20Bus%20Trans%20&amp;%20ICT%20Services\Budget%20Book%202008-09%20actu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roxtowe.gov.uk\FILE\YDRIVE\1.2%20ICT%20and%20Corporate%20Services\01.%20Head%20of%20Service\02.%20Budgets%20and%20Plans\02.%20Budgets%20and%20Plans%201213\ICT%20and%20Business%20Transformation\Budget%20Book%202012-13%20act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rushcliffeborough.sharepoint.com/sites/ICTServices/Shared%20Documents/ICT%20Management/02.%20Budgets%20and%20Plans/Budgets%20and%20Plans%20Current%20Year/Budget%20Book%20Actu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Codes"/>
      <sheetName val="Savings"/>
      <sheetName val="Paid 200708 Invoices"/>
      <sheetName val="Contracts - Suppliers"/>
      <sheetName val="Paid 200910 Invoices"/>
      <sheetName val="04-455-1006"/>
      <sheetName val="04-455-0010"/>
      <sheetName val="04-455-2200"/>
      <sheetName val="04-455-2210"/>
      <sheetName val="04-455-3300"/>
      <sheetName val="04-455-3405"/>
      <sheetName val="04-455-3400"/>
      <sheetName val="04-455-3418"/>
      <sheetName val="04-455-3434"/>
      <sheetName val="04-455-3436"/>
      <sheetName val="04-455-3438"/>
      <sheetName val="04-455-3802"/>
      <sheetName val="04-455-6100"/>
      <sheetName val="04-455-6000"/>
      <sheetName val="04-455-7000"/>
      <sheetName val="04-455-7142"/>
      <sheetName val="21-990-3400"/>
      <sheetName val="14-901-9004"/>
      <sheetName val="14-903-9004"/>
      <sheetName val="14-904-9004"/>
      <sheetName val="14-905-9005"/>
      <sheetName val="14-907-9005"/>
      <sheetName val="14-909-9005"/>
      <sheetName val="14-913-9004"/>
      <sheetName val="15-915-9004"/>
      <sheetName val="14-940-9004"/>
      <sheetName val="14-972-9004"/>
      <sheetName val="14-974-9004"/>
      <sheetName val="14-975-90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Codes"/>
      <sheetName val="Savings"/>
      <sheetName val="Contracts"/>
      <sheetName val="BF Commitments"/>
      <sheetName val="Paid CF Invoices"/>
      <sheetName val="MFD Meter Reading"/>
      <sheetName val="04455-0010"/>
      <sheetName val="04455-2200"/>
      <sheetName val="04455-1006"/>
      <sheetName val="04455-3300"/>
      <sheetName val="04455-2210"/>
      <sheetName val="04455-3400"/>
      <sheetName val="04455-3405"/>
      <sheetName val="04455-3418"/>
      <sheetName val="04455-3434"/>
      <sheetName val="04455-3436"/>
      <sheetName val="04455-3438"/>
      <sheetName val="08-890-9033"/>
      <sheetName val="08890-9003"/>
      <sheetName val="04455-8156"/>
      <sheetName val="04455-8590"/>
      <sheetName val="14901-9004"/>
      <sheetName val="14903-9004"/>
      <sheetName val="14-914-9004"/>
      <sheetName val="14904-9004"/>
      <sheetName val="14905-9005"/>
      <sheetName val="14915-9004"/>
      <sheetName val="14-918-9005"/>
      <sheetName val="E-PETITIONS"/>
      <sheetName val="14916-9005"/>
      <sheetName val="14919-9005"/>
      <sheetName val="14921-9005"/>
      <sheetName val="14923-9004"/>
      <sheetName val="14976-9004"/>
      <sheetName val="14984-9004"/>
      <sheetName val="14940-9004"/>
      <sheetName val="16950-9004"/>
      <sheetName val="21990-3400"/>
      <sheetName val="04455-3802"/>
      <sheetName val="04455-6000"/>
      <sheetName val="04455-6100"/>
      <sheetName val="04455-7000"/>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Codes"/>
      <sheetName val="Revisions"/>
      <sheetName val="Contracts"/>
      <sheetName val="4703-0012"/>
      <sheetName val="4703-0042"/>
      <sheetName val="4703-0901"/>
      <sheetName val="4722-0718"/>
      <sheetName val="4722-0720"/>
      <sheetName val="4722-0726"/>
      <sheetName val="4722-0729"/>
      <sheetName val="4722-0730"/>
      <sheetName val="4722-0731"/>
      <sheetName val="4722-0800"/>
      <sheetName val="4722-0959"/>
      <sheetName val="5017-0786"/>
      <sheetName val="4870-0718"/>
      <sheetName val="4870-0852"/>
      <sheetName val="4870-0864"/>
      <sheetName val="4870-0862"/>
      <sheetName val="0592-0734"/>
      <sheetName val="0602-0734 (Security)"/>
      <sheetName val="0603-0734"/>
      <sheetName val="0604-0730"/>
      <sheetName val="0605-0730"/>
      <sheetName val="08-890-9033"/>
      <sheetName val="08890-9003"/>
      <sheetName val="14-914-9004"/>
      <sheetName val="14-918-9005"/>
      <sheetName val="BIDS"/>
      <sheetName val="E-PETITIONS"/>
      <sheetName val="14921-9005"/>
      <sheetName val="14984-9004"/>
    </sheetNames>
    <sheetDataSet>
      <sheetData sheetId="0">
        <row r="6">
          <cell r="Q6" t="str">
            <v>Purchased</v>
          </cell>
        </row>
        <row r="7">
          <cell r="Q7" t="str">
            <v>Cancelled</v>
          </cell>
        </row>
        <row r="8">
          <cell r="Q8" t="str">
            <v>Invoiced</v>
          </cell>
        </row>
        <row r="9">
          <cell r="Q9" t="str">
            <v>In Dispute</v>
          </cell>
        </row>
        <row r="10">
          <cell r="Q10" t="str">
            <v>Reconciled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C314-65EC-4BAC-A7F7-D15059874972}">
  <sheetPr>
    <pageSetUpPr fitToPage="1"/>
  </sheetPr>
  <dimension ref="A1:L27"/>
  <sheetViews>
    <sheetView showGridLines="0" tabSelected="1" zoomScale="90" zoomScaleNormal="90" workbookViewId="0">
      <pane ySplit="1" topLeftCell="A2" activePane="bottomLeft" state="frozen"/>
      <selection activeCell="D20" sqref="D20"/>
      <selection pane="bottomLeft" activeCell="D7" sqref="D7"/>
    </sheetView>
  </sheetViews>
  <sheetFormatPr defaultColWidth="9.44140625" defaultRowHeight="15.6" x14ac:dyDescent="0.25"/>
  <cols>
    <col min="1" max="1" width="34.44140625" style="24" bestFit="1" customWidth="1"/>
    <col min="2" max="2" width="13.21875" style="25" bestFit="1" customWidth="1"/>
    <col min="3" max="3" width="12.44140625" style="25" bestFit="1" customWidth="1"/>
    <col min="4" max="4" width="55" style="26" customWidth="1"/>
    <col min="5" max="5" width="18.5546875" style="27" bestFit="1" customWidth="1"/>
    <col min="6" max="6" width="8.88671875" style="27" bestFit="1" customWidth="1"/>
    <col min="7" max="7" width="18.5546875" style="27" bestFit="1" customWidth="1"/>
    <col min="8" max="8" width="17.77734375" style="28" bestFit="1" customWidth="1"/>
    <col min="9" max="9" width="18.33203125" style="29" bestFit="1" customWidth="1"/>
    <col min="10" max="10" width="16.77734375" style="27" bestFit="1" customWidth="1"/>
    <col min="11" max="11" width="13.44140625" style="27" bestFit="1" customWidth="1"/>
    <col min="12" max="12" width="10.5546875" style="6" bestFit="1" customWidth="1"/>
    <col min="13" max="16384" width="9.44140625" style="7"/>
  </cols>
  <sheetData>
    <row r="1" spans="1:11" ht="39" customHeight="1" x14ac:dyDescent="0.25">
      <c r="A1" s="1" t="s">
        <v>0</v>
      </c>
      <c r="B1" s="2" t="s">
        <v>1</v>
      </c>
      <c r="C1" s="2" t="s">
        <v>2</v>
      </c>
      <c r="D1" s="2" t="s">
        <v>3</v>
      </c>
      <c r="E1" s="2" t="s">
        <v>4</v>
      </c>
      <c r="F1" s="2" t="s">
        <v>5</v>
      </c>
      <c r="G1" s="2" t="s">
        <v>6</v>
      </c>
      <c r="H1" s="3" t="s">
        <v>7</v>
      </c>
      <c r="I1" s="4" t="s">
        <v>8</v>
      </c>
      <c r="J1" s="5" t="s">
        <v>9</v>
      </c>
      <c r="K1" s="5" t="s">
        <v>10</v>
      </c>
    </row>
    <row r="2" spans="1:11" ht="30" x14ac:dyDescent="0.25">
      <c r="A2" s="8" t="s">
        <v>21</v>
      </c>
      <c r="B2" s="9" t="s">
        <v>12</v>
      </c>
      <c r="C2" s="9" t="s">
        <v>22</v>
      </c>
      <c r="D2" s="10" t="s">
        <v>23</v>
      </c>
      <c r="E2" s="10" t="s">
        <v>13</v>
      </c>
      <c r="F2" s="11" t="s">
        <v>24</v>
      </c>
      <c r="G2" s="12">
        <v>44075</v>
      </c>
      <c r="H2" s="12">
        <v>44803</v>
      </c>
      <c r="I2" s="13"/>
      <c r="J2" s="14">
        <v>47708.91</v>
      </c>
      <c r="K2" s="14">
        <f t="shared" ref="K2:K25" si="0">IF(F2="Rolling",J2,J2*LEFT(F2,1))</f>
        <v>95417.82</v>
      </c>
    </row>
    <row r="3" spans="1:11" ht="30" x14ac:dyDescent="0.25">
      <c r="A3" s="8" t="s">
        <v>11</v>
      </c>
      <c r="B3" s="10" t="s">
        <v>16</v>
      </c>
      <c r="C3" s="10" t="s">
        <v>17</v>
      </c>
      <c r="D3" s="10" t="s">
        <v>27</v>
      </c>
      <c r="E3" s="10" t="s">
        <v>13</v>
      </c>
      <c r="F3" s="11" t="s">
        <v>14</v>
      </c>
      <c r="G3" s="12">
        <v>44631</v>
      </c>
      <c r="H3" s="12">
        <v>44995</v>
      </c>
      <c r="I3" s="13"/>
      <c r="J3" s="14">
        <v>492.32</v>
      </c>
      <c r="K3" s="14">
        <f t="shared" si="0"/>
        <v>492.32</v>
      </c>
    </row>
    <row r="4" spans="1:11" x14ac:dyDescent="0.25">
      <c r="A4" s="8" t="s">
        <v>21</v>
      </c>
      <c r="B4" s="9" t="s">
        <v>12</v>
      </c>
      <c r="C4" s="9" t="s">
        <v>22</v>
      </c>
      <c r="D4" s="10" t="s">
        <v>31</v>
      </c>
      <c r="E4" s="10" t="s">
        <v>19</v>
      </c>
      <c r="F4" s="11" t="s">
        <v>26</v>
      </c>
      <c r="G4" s="12">
        <v>43922</v>
      </c>
      <c r="H4" s="12">
        <v>45016</v>
      </c>
      <c r="I4" s="13"/>
      <c r="J4" s="14">
        <f>29.5*12</f>
        <v>354</v>
      </c>
      <c r="K4" s="14">
        <f t="shared" si="0"/>
        <v>354</v>
      </c>
    </row>
    <row r="5" spans="1:11" s="6" customFormat="1" ht="30" x14ac:dyDescent="0.25">
      <c r="A5" s="8" t="s">
        <v>32</v>
      </c>
      <c r="B5" s="15" t="s">
        <v>16</v>
      </c>
      <c r="C5" s="15" t="s">
        <v>17</v>
      </c>
      <c r="D5" s="10" t="s">
        <v>33</v>
      </c>
      <c r="E5" s="10" t="s">
        <v>13</v>
      </c>
      <c r="F5" s="16" t="s">
        <v>20</v>
      </c>
      <c r="G5" s="12">
        <v>43922</v>
      </c>
      <c r="H5" s="12">
        <v>45016</v>
      </c>
      <c r="I5" s="17"/>
      <c r="J5" s="18">
        <v>5334.97</v>
      </c>
      <c r="K5" s="14">
        <f t="shared" si="0"/>
        <v>16004.91</v>
      </c>
    </row>
    <row r="6" spans="1:11" s="6" customFormat="1" ht="45" x14ac:dyDescent="0.25">
      <c r="A6" s="8" t="s">
        <v>34</v>
      </c>
      <c r="B6" s="15" t="s">
        <v>16</v>
      </c>
      <c r="C6" s="9" t="s">
        <v>22</v>
      </c>
      <c r="D6" s="10" t="s">
        <v>35</v>
      </c>
      <c r="E6" s="10" t="s">
        <v>13</v>
      </c>
      <c r="F6" s="16" t="s">
        <v>20</v>
      </c>
      <c r="G6" s="19">
        <v>44652</v>
      </c>
      <c r="H6" s="19">
        <v>45016</v>
      </c>
      <c r="I6" s="17"/>
      <c r="J6" s="18">
        <v>95918.31</v>
      </c>
      <c r="K6" s="14">
        <f t="shared" si="0"/>
        <v>287754.93</v>
      </c>
    </row>
    <row r="7" spans="1:11" s="6" customFormat="1" ht="30" x14ac:dyDescent="0.25">
      <c r="A7" s="8" t="s">
        <v>37</v>
      </c>
      <c r="B7" s="9" t="s">
        <v>25</v>
      </c>
      <c r="C7" s="9" t="s">
        <v>17</v>
      </c>
      <c r="D7" s="10" t="s">
        <v>38</v>
      </c>
      <c r="E7" s="10" t="s">
        <v>13</v>
      </c>
      <c r="F7" s="11" t="s">
        <v>14</v>
      </c>
      <c r="G7" s="12">
        <v>44702</v>
      </c>
      <c r="H7" s="12">
        <v>45067</v>
      </c>
      <c r="I7" s="13"/>
      <c r="J7" s="14">
        <v>794</v>
      </c>
      <c r="K7" s="14">
        <f t="shared" si="0"/>
        <v>794</v>
      </c>
    </row>
    <row r="8" spans="1:11" s="6" customFormat="1" ht="30" x14ac:dyDescent="0.25">
      <c r="A8" s="8" t="s">
        <v>39</v>
      </c>
      <c r="B8" s="9" t="s">
        <v>16</v>
      </c>
      <c r="C8" s="9" t="s">
        <v>17</v>
      </c>
      <c r="D8" s="10" t="s">
        <v>40</v>
      </c>
      <c r="E8" s="10" t="s">
        <v>13</v>
      </c>
      <c r="F8" s="11" t="s">
        <v>41</v>
      </c>
      <c r="G8" s="12">
        <v>44711</v>
      </c>
      <c r="H8" s="12">
        <v>45075</v>
      </c>
      <c r="I8" s="13">
        <v>30</v>
      </c>
      <c r="J8" s="14">
        <v>3600</v>
      </c>
      <c r="K8" s="14">
        <f t="shared" si="0"/>
        <v>14400</v>
      </c>
    </row>
    <row r="9" spans="1:11" s="6" customFormat="1" ht="30" x14ac:dyDescent="0.25">
      <c r="A9" s="8" t="s">
        <v>39</v>
      </c>
      <c r="B9" s="9" t="s">
        <v>16</v>
      </c>
      <c r="C9" s="9" t="s">
        <v>17</v>
      </c>
      <c r="D9" s="10" t="s">
        <v>42</v>
      </c>
      <c r="E9" s="10" t="s">
        <v>13</v>
      </c>
      <c r="F9" s="11" t="s">
        <v>24</v>
      </c>
      <c r="G9" s="12">
        <v>44711</v>
      </c>
      <c r="H9" s="12">
        <v>45075</v>
      </c>
      <c r="I9" s="13">
        <v>30</v>
      </c>
      <c r="J9" s="14">
        <v>14175</v>
      </c>
      <c r="K9" s="14">
        <f t="shared" si="0"/>
        <v>28350</v>
      </c>
    </row>
    <row r="10" spans="1:11" s="6" customFormat="1" ht="30" x14ac:dyDescent="0.25">
      <c r="A10" s="8" t="s">
        <v>28</v>
      </c>
      <c r="B10" s="9" t="s">
        <v>16</v>
      </c>
      <c r="C10" s="9" t="s">
        <v>17</v>
      </c>
      <c r="D10" s="10" t="s">
        <v>43</v>
      </c>
      <c r="E10" s="10" t="s">
        <v>13</v>
      </c>
      <c r="F10" s="11" t="s">
        <v>14</v>
      </c>
      <c r="G10" s="12">
        <v>44717</v>
      </c>
      <c r="H10" s="12">
        <v>45081</v>
      </c>
      <c r="I10" s="13"/>
      <c r="J10" s="14">
        <v>3424</v>
      </c>
      <c r="K10" s="14">
        <f t="shared" si="0"/>
        <v>3424</v>
      </c>
    </row>
    <row r="11" spans="1:11" s="6" customFormat="1" ht="135" x14ac:dyDescent="0.25">
      <c r="A11" s="8" t="s">
        <v>44</v>
      </c>
      <c r="B11" s="9" t="s">
        <v>16</v>
      </c>
      <c r="C11" s="15" t="s">
        <v>22</v>
      </c>
      <c r="D11" s="10" t="s">
        <v>45</v>
      </c>
      <c r="E11" s="10" t="s">
        <v>13</v>
      </c>
      <c r="F11" s="11" t="s">
        <v>20</v>
      </c>
      <c r="G11" s="12">
        <v>44377</v>
      </c>
      <c r="H11" s="12">
        <v>45107</v>
      </c>
      <c r="I11" s="13"/>
      <c r="J11" s="14">
        <v>60127.48</v>
      </c>
      <c r="K11" s="14">
        <f t="shared" si="0"/>
        <v>180382.44</v>
      </c>
    </row>
    <row r="12" spans="1:11" s="6" customFormat="1" ht="30" x14ac:dyDescent="0.25">
      <c r="A12" s="8" t="s">
        <v>11</v>
      </c>
      <c r="B12" s="9" t="s">
        <v>16</v>
      </c>
      <c r="C12" s="9" t="s">
        <v>17</v>
      </c>
      <c r="D12" s="10" t="s">
        <v>46</v>
      </c>
      <c r="E12" s="10" t="s">
        <v>13</v>
      </c>
      <c r="F12" s="11" t="s">
        <v>14</v>
      </c>
      <c r="G12" s="12">
        <v>44744</v>
      </c>
      <c r="H12" s="12">
        <v>45108</v>
      </c>
      <c r="I12" s="13"/>
      <c r="J12" s="14">
        <v>1424.66</v>
      </c>
      <c r="K12" s="14">
        <f t="shared" si="0"/>
        <v>1424.66</v>
      </c>
    </row>
    <row r="13" spans="1:11" s="6" customFormat="1" ht="30" x14ac:dyDescent="0.25">
      <c r="A13" s="8" t="s">
        <v>47</v>
      </c>
      <c r="B13" s="15" t="s">
        <v>16</v>
      </c>
      <c r="C13" s="15" t="s">
        <v>17</v>
      </c>
      <c r="D13" s="10" t="s">
        <v>48</v>
      </c>
      <c r="E13" s="10" t="s">
        <v>13</v>
      </c>
      <c r="F13" s="16" t="s">
        <v>20</v>
      </c>
      <c r="G13" s="12">
        <v>44438</v>
      </c>
      <c r="H13" s="12">
        <v>45167</v>
      </c>
      <c r="I13" s="17">
        <v>60</v>
      </c>
      <c r="J13" s="18">
        <v>5178</v>
      </c>
      <c r="K13" s="14">
        <f t="shared" si="0"/>
        <v>15534</v>
      </c>
    </row>
    <row r="14" spans="1:11" s="6" customFormat="1" ht="30" x14ac:dyDescent="0.25">
      <c r="A14" s="8" t="s">
        <v>36</v>
      </c>
      <c r="B14" s="15" t="s">
        <v>16</v>
      </c>
      <c r="C14" s="15" t="s">
        <v>22</v>
      </c>
      <c r="D14" s="10" t="s">
        <v>49</v>
      </c>
      <c r="E14" s="10" t="s">
        <v>13</v>
      </c>
      <c r="F14" s="11" t="s">
        <v>14</v>
      </c>
      <c r="G14" s="12">
        <v>44439</v>
      </c>
      <c r="H14" s="12">
        <v>45168</v>
      </c>
      <c r="I14" s="13"/>
      <c r="J14" s="14">
        <v>5036.28</v>
      </c>
      <c r="K14" s="14">
        <f t="shared" si="0"/>
        <v>5036.28</v>
      </c>
    </row>
    <row r="15" spans="1:11" s="6" customFormat="1" ht="30" x14ac:dyDescent="0.25">
      <c r="A15" s="8" t="s">
        <v>50</v>
      </c>
      <c r="B15" s="15" t="s">
        <v>16</v>
      </c>
      <c r="C15" s="15" t="s">
        <v>17</v>
      </c>
      <c r="D15" s="10" t="s">
        <v>51</v>
      </c>
      <c r="E15" s="20" t="s">
        <v>13</v>
      </c>
      <c r="F15" s="16" t="s">
        <v>14</v>
      </c>
      <c r="G15" s="19">
        <v>44805</v>
      </c>
      <c r="H15" s="19">
        <v>45169</v>
      </c>
      <c r="I15" s="17"/>
      <c r="J15" s="18">
        <v>2525</v>
      </c>
      <c r="K15" s="14">
        <f t="shared" si="0"/>
        <v>2525</v>
      </c>
    </row>
    <row r="16" spans="1:11" s="6" customFormat="1" ht="30" x14ac:dyDescent="0.25">
      <c r="A16" s="8" t="s">
        <v>52</v>
      </c>
      <c r="B16" s="15" t="s">
        <v>16</v>
      </c>
      <c r="C16" s="15" t="s">
        <v>22</v>
      </c>
      <c r="D16" s="21" t="s">
        <v>53</v>
      </c>
      <c r="E16" s="10" t="s">
        <v>13</v>
      </c>
      <c r="F16" s="16" t="s">
        <v>14</v>
      </c>
      <c r="G16" s="12">
        <v>44621</v>
      </c>
      <c r="H16" s="12">
        <v>45169</v>
      </c>
      <c r="I16" s="17"/>
      <c r="J16" s="18">
        <v>6915</v>
      </c>
      <c r="K16" s="14">
        <f t="shared" si="0"/>
        <v>6915</v>
      </c>
    </row>
    <row r="17" spans="1:11" s="6" customFormat="1" ht="30" x14ac:dyDescent="0.25">
      <c r="A17" s="8" t="s">
        <v>54</v>
      </c>
      <c r="B17" s="15" t="s">
        <v>16</v>
      </c>
      <c r="C17" s="15" t="s">
        <v>17</v>
      </c>
      <c r="D17" s="10" t="s">
        <v>55</v>
      </c>
      <c r="E17" s="10" t="s">
        <v>13</v>
      </c>
      <c r="F17" s="16" t="s">
        <v>24</v>
      </c>
      <c r="G17" s="19">
        <v>44805</v>
      </c>
      <c r="H17" s="19">
        <v>45169</v>
      </c>
      <c r="I17" s="17"/>
      <c r="J17" s="18">
        <v>5500</v>
      </c>
      <c r="K17" s="14">
        <f t="shared" si="0"/>
        <v>11000</v>
      </c>
    </row>
    <row r="18" spans="1:11" s="6" customFormat="1" ht="30" x14ac:dyDescent="0.25">
      <c r="A18" s="8" t="s">
        <v>54</v>
      </c>
      <c r="B18" s="9" t="s">
        <v>12</v>
      </c>
      <c r="C18" s="9" t="s">
        <v>17</v>
      </c>
      <c r="D18" s="10" t="s">
        <v>56</v>
      </c>
      <c r="E18" s="10" t="s">
        <v>13</v>
      </c>
      <c r="F18" s="11" t="s">
        <v>24</v>
      </c>
      <c r="G18" s="12">
        <v>44805</v>
      </c>
      <c r="H18" s="12">
        <v>45169</v>
      </c>
      <c r="I18" s="13"/>
      <c r="J18" s="14">
        <v>7078.5</v>
      </c>
      <c r="K18" s="14">
        <f t="shared" si="0"/>
        <v>14157</v>
      </c>
    </row>
    <row r="19" spans="1:11" s="6" customFormat="1" ht="30" x14ac:dyDescent="0.25">
      <c r="A19" s="8" t="s">
        <v>57</v>
      </c>
      <c r="B19" s="9" t="s">
        <v>16</v>
      </c>
      <c r="C19" s="9" t="s">
        <v>17</v>
      </c>
      <c r="D19" s="10" t="s">
        <v>58</v>
      </c>
      <c r="E19" s="10" t="s">
        <v>13</v>
      </c>
      <c r="F19" s="11" t="s">
        <v>20</v>
      </c>
      <c r="G19" s="12">
        <v>44449</v>
      </c>
      <c r="H19" s="12">
        <v>45178</v>
      </c>
      <c r="I19" s="13"/>
      <c r="J19" s="14">
        <v>7497</v>
      </c>
      <c r="K19" s="14">
        <f t="shared" si="0"/>
        <v>22491</v>
      </c>
    </row>
    <row r="20" spans="1:11" s="6" customFormat="1" ht="30" x14ac:dyDescent="0.25">
      <c r="A20" s="8" t="s">
        <v>57</v>
      </c>
      <c r="B20" s="9" t="s">
        <v>16</v>
      </c>
      <c r="C20" s="9" t="s">
        <v>17</v>
      </c>
      <c r="D20" s="10" t="s">
        <v>59</v>
      </c>
      <c r="E20" s="10" t="s">
        <v>13</v>
      </c>
      <c r="F20" s="11" t="s">
        <v>24</v>
      </c>
      <c r="G20" s="12">
        <v>44813</v>
      </c>
      <c r="H20" s="12">
        <v>45179</v>
      </c>
      <c r="I20" s="13"/>
      <c r="J20" s="14">
        <v>12000</v>
      </c>
      <c r="K20" s="14">
        <f t="shared" si="0"/>
        <v>24000</v>
      </c>
    </row>
    <row r="21" spans="1:11" s="6" customFormat="1" ht="30" x14ac:dyDescent="0.25">
      <c r="A21" s="8" t="s">
        <v>29</v>
      </c>
      <c r="B21" s="9" t="s">
        <v>16</v>
      </c>
      <c r="C21" s="9" t="s">
        <v>17</v>
      </c>
      <c r="D21" s="10" t="s">
        <v>60</v>
      </c>
      <c r="E21" s="10" t="s">
        <v>13</v>
      </c>
      <c r="F21" s="11" t="s">
        <v>30</v>
      </c>
      <c r="G21" s="12">
        <v>43008</v>
      </c>
      <c r="H21" s="12">
        <v>45198</v>
      </c>
      <c r="I21" s="13"/>
      <c r="J21" s="14">
        <v>18250</v>
      </c>
      <c r="K21" s="14">
        <f t="shared" si="0"/>
        <v>127750</v>
      </c>
    </row>
    <row r="22" spans="1:11" s="6" customFormat="1" ht="30" x14ac:dyDescent="0.25">
      <c r="A22" s="8" t="s">
        <v>62</v>
      </c>
      <c r="B22" s="9" t="s">
        <v>12</v>
      </c>
      <c r="C22" s="9" t="s">
        <v>17</v>
      </c>
      <c r="D22" s="10" t="s">
        <v>63</v>
      </c>
      <c r="E22" s="10" t="s">
        <v>13</v>
      </c>
      <c r="F22" s="11" t="s">
        <v>20</v>
      </c>
      <c r="G22" s="12">
        <v>44501</v>
      </c>
      <c r="H22" s="12">
        <v>45230</v>
      </c>
      <c r="I22" s="13">
        <v>90</v>
      </c>
      <c r="J22" s="14">
        <v>25768.42</v>
      </c>
      <c r="K22" s="14">
        <f t="shared" si="0"/>
        <v>77305.259999999995</v>
      </c>
    </row>
    <row r="23" spans="1:11" s="6" customFormat="1" ht="30" x14ac:dyDescent="0.25">
      <c r="A23" s="8" t="s">
        <v>15</v>
      </c>
      <c r="B23" s="22" t="s">
        <v>16</v>
      </c>
      <c r="C23" s="22" t="s">
        <v>17</v>
      </c>
      <c r="D23" s="20" t="s">
        <v>18</v>
      </c>
      <c r="E23" s="20" t="s">
        <v>13</v>
      </c>
      <c r="F23" s="16" t="s">
        <v>14</v>
      </c>
      <c r="G23" s="19">
        <v>44936</v>
      </c>
      <c r="H23" s="19">
        <v>45300</v>
      </c>
      <c r="I23" s="17"/>
      <c r="J23" s="18">
        <v>2016</v>
      </c>
      <c r="K23" s="14">
        <f t="shared" si="0"/>
        <v>2016</v>
      </c>
    </row>
    <row r="24" spans="1:11" s="6" customFormat="1" ht="30" x14ac:dyDescent="0.25">
      <c r="A24" s="8" t="s">
        <v>64</v>
      </c>
      <c r="B24" s="22" t="s">
        <v>16</v>
      </c>
      <c r="C24" s="22" t="s">
        <v>17</v>
      </c>
      <c r="D24" s="23" t="s">
        <v>65</v>
      </c>
      <c r="E24" s="20" t="s">
        <v>13</v>
      </c>
      <c r="F24" s="16" t="s">
        <v>14</v>
      </c>
      <c r="G24" s="19">
        <v>44957</v>
      </c>
      <c r="H24" s="19">
        <v>45321</v>
      </c>
      <c r="I24" s="17"/>
      <c r="J24" s="18">
        <v>4038.44</v>
      </c>
      <c r="K24" s="14">
        <f t="shared" si="0"/>
        <v>4038.44</v>
      </c>
    </row>
    <row r="25" spans="1:11" s="6" customFormat="1" ht="30" x14ac:dyDescent="0.25">
      <c r="A25" s="8" t="s">
        <v>29</v>
      </c>
      <c r="B25" s="9" t="s">
        <v>16</v>
      </c>
      <c r="C25" s="9" t="s">
        <v>17</v>
      </c>
      <c r="D25" s="10" t="s">
        <v>66</v>
      </c>
      <c r="E25" s="10" t="s">
        <v>13</v>
      </c>
      <c r="F25" s="11" t="s">
        <v>30</v>
      </c>
      <c r="G25" s="12">
        <v>43008</v>
      </c>
      <c r="H25" s="12">
        <v>45564</v>
      </c>
      <c r="I25" s="13"/>
      <c r="J25" s="14">
        <v>40000</v>
      </c>
      <c r="K25" s="14">
        <f t="shared" si="0"/>
        <v>280000</v>
      </c>
    </row>
    <row r="26" spans="1:11" ht="30" x14ac:dyDescent="0.25">
      <c r="A26" s="8" t="s">
        <v>67</v>
      </c>
      <c r="B26" s="9" t="s">
        <v>12</v>
      </c>
      <c r="C26" s="9" t="s">
        <v>22</v>
      </c>
      <c r="D26" s="10" t="s">
        <v>68</v>
      </c>
      <c r="E26" s="10" t="s">
        <v>13</v>
      </c>
      <c r="F26" s="11" t="s">
        <v>61</v>
      </c>
      <c r="G26" s="12">
        <v>44918</v>
      </c>
      <c r="H26" s="12">
        <v>46743</v>
      </c>
      <c r="I26" s="13"/>
      <c r="J26" s="14">
        <f>K26/5</f>
        <v>31200</v>
      </c>
      <c r="K26" s="14">
        <v>156000</v>
      </c>
    </row>
    <row r="27" spans="1:11" s="6" customFormat="1" x14ac:dyDescent="0.25">
      <c r="A27" s="24"/>
      <c r="B27" s="25"/>
      <c r="C27" s="25"/>
      <c r="D27" s="26"/>
      <c r="E27" s="27"/>
      <c r="F27" s="27"/>
      <c r="G27" s="27"/>
      <c r="H27" s="28"/>
      <c r="I27" s="29"/>
      <c r="J27" s="27"/>
      <c r="K27" s="27"/>
    </row>
  </sheetData>
  <autoFilter ref="A1:K26" xr:uid="{00000000-0009-0000-0000-000002000000}">
    <sortState xmlns:xlrd2="http://schemas.microsoft.com/office/spreadsheetml/2017/richdata2" ref="A2:K26">
      <sortCondition ref="H1:H26"/>
    </sortState>
  </autoFilter>
  <conditionalFormatting sqref="A2:K26">
    <cfRule type="expression" dxfId="1" priority="7" stopIfTrue="1">
      <formula>$H2&lt;#REF!</formula>
    </cfRule>
    <cfRule type="expression" dxfId="0" priority="8" stopIfTrue="1">
      <formula>$H2&lt;(#REF!+60)</formula>
    </cfRule>
  </conditionalFormatting>
  <dataValidations count="2">
    <dataValidation type="list" allowBlank="1" showInputMessage="1" showErrorMessage="1" sqref="B2:B26" xr:uid="{D9DFBED8-D4DB-4C0F-A943-A8E6A27DBD19}">
      <formula1>"Hardware, Software, Service"</formula1>
    </dataValidation>
    <dataValidation type="list" allowBlank="1" showInputMessage="1" showErrorMessage="1" sqref="C2:C26" xr:uid="{52789C25-3B82-423F-82AF-D329C96A3124}">
      <formula1>"Onsite, SAAS, Hybrid"</formula1>
    </dataValidation>
  </dataValidations>
  <pageMargins left="0.74803149606299213" right="0.74803149606299213" top="0.98425196850393704" bottom="0.98425196850393704" header="0.51181102362204722" footer="0.51181102362204722"/>
  <pageSetup paperSize="9" scale="68" fitToHeight="0" orientation="landscape" r:id="rId1"/>
  <headerFooter alignWithMargins="0">
    <oddHeader>&amp;C&amp;"Calibri"&amp;12&amp;K000000OFFICIAL&amp;1#</oddHeader>
    <oddFooter>&amp;CPage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Contracts</vt:lpstr>
      <vt:lpstr>Contracts!Print_Area</vt:lpstr>
    </vt:vector>
  </TitlesOfParts>
  <Company>Rushcliffe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Dwyer</dc:creator>
  <cp:lastModifiedBy>Ian Meader</cp:lastModifiedBy>
  <dcterms:created xsi:type="dcterms:W3CDTF">2023-02-23T08:45:28Z</dcterms:created>
  <dcterms:modified xsi:type="dcterms:W3CDTF">2023-05-25T07:21:32Z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605bbf-3f5a-4d11-995a-ab0e71eef3db_Enabled">
    <vt:lpwstr>true</vt:lpwstr>
  </property>
  <property fmtid="{D5CDD505-2E9C-101B-9397-08002B2CF9AE}" pid="3" name="MSIP_Label_82605bbf-3f5a-4d11-995a-ab0e71eef3db_SetDate">
    <vt:lpwstr>2023-05-25T07:21:04Z</vt:lpwstr>
  </property>
  <property fmtid="{D5CDD505-2E9C-101B-9397-08002B2CF9AE}" pid="4" name="MSIP_Label_82605bbf-3f5a-4d11-995a-ab0e71eef3db_Method">
    <vt:lpwstr>Standard</vt:lpwstr>
  </property>
  <property fmtid="{D5CDD505-2E9C-101B-9397-08002B2CF9AE}" pid="5" name="MSIP_Label_82605bbf-3f5a-4d11-995a-ab0e71eef3db_Name">
    <vt:lpwstr>General</vt:lpwstr>
  </property>
  <property fmtid="{D5CDD505-2E9C-101B-9397-08002B2CF9AE}" pid="6" name="MSIP_Label_82605bbf-3f5a-4d11-995a-ab0e71eef3db_SiteId">
    <vt:lpwstr>0fb26f95-b29d-4825-a41a-86c75ea1246a</vt:lpwstr>
  </property>
  <property fmtid="{D5CDD505-2E9C-101B-9397-08002B2CF9AE}" pid="7" name="MSIP_Label_82605bbf-3f5a-4d11-995a-ab0e71eef3db_ActionId">
    <vt:lpwstr>8f482a2e-4a95-46c4-b6f5-03668e0e53a1</vt:lpwstr>
  </property>
  <property fmtid="{D5CDD505-2E9C-101B-9397-08002B2CF9AE}" pid="8" name="MSIP_Label_82605bbf-3f5a-4d11-995a-ab0e71eef3db_ContentBits">
    <vt:lpwstr>1</vt:lpwstr>
  </property>
</Properties>
</file>