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3855630/"/>
    </mc:Choice>
  </mc:AlternateContent>
  <xr:revisionPtr revIDLastSave="0" documentId="8_{9EE4EBF2-EF1E-4AA4-962B-AA36EEFBF1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3" i="1" l="1"/>
  <c r="F85" i="1"/>
  <c r="H85" i="1" s="1"/>
  <c r="F84" i="1" l="1"/>
  <c r="E66" i="1" l="1"/>
  <c r="J73" i="1" l="1"/>
  <c r="J72" i="1"/>
  <c r="E77" i="1"/>
  <c r="F86" i="1" l="1"/>
  <c r="M92" i="1" s="1"/>
  <c r="H10" i="1" l="1"/>
  <c r="H11" i="1" s="1"/>
  <c r="H13" i="1" s="1"/>
  <c r="K7" i="1" l="1"/>
  <c r="K8" i="1"/>
  <c r="K9" i="1"/>
  <c r="H57" i="1" s="1"/>
  <c r="J57" i="1" s="1"/>
  <c r="K11" i="1"/>
  <c r="K10" i="1"/>
  <c r="H86" i="1"/>
  <c r="H84" i="1"/>
  <c r="J74" i="1"/>
  <c r="J75" i="1"/>
  <c r="J76" i="1"/>
  <c r="J71" i="1"/>
  <c r="H53" i="1" l="1"/>
  <c r="H30" i="1"/>
  <c r="H40" i="1"/>
  <c r="H62" i="1"/>
  <c r="J62" i="1" s="1"/>
  <c r="H50" i="1"/>
  <c r="H36" i="1"/>
  <c r="H23" i="1"/>
  <c r="J23" i="1" s="1"/>
  <c r="H44" i="1"/>
  <c r="H63" i="1"/>
  <c r="H24" i="1"/>
  <c r="J24" i="1" s="1"/>
  <c r="H45" i="1"/>
  <c r="H31" i="1"/>
  <c r="H64" i="1"/>
  <c r="H37" i="1"/>
  <c r="H54" i="1"/>
  <c r="H46" i="1"/>
  <c r="H32" i="1"/>
  <c r="H29" i="1"/>
  <c r="H39" i="1"/>
  <c r="H52" i="1"/>
  <c r="H49" i="1"/>
  <c r="H22" i="1"/>
  <c r="J22" i="1" s="1"/>
  <c r="H43" i="1"/>
  <c r="H61" i="1"/>
  <c r="H35" i="1"/>
  <c r="H56" i="1"/>
  <c r="H42" i="1"/>
  <c r="J42" i="1" s="1"/>
  <c r="H60" i="1"/>
  <c r="H28" i="1"/>
  <c r="J28" i="1" s="1"/>
  <c r="H21" i="1"/>
  <c r="H25" i="1"/>
  <c r="J25" i="1" s="1"/>
  <c r="J77" i="1"/>
  <c r="M77" i="1" s="1"/>
  <c r="H87" i="1"/>
  <c r="M87" i="1" s="1"/>
  <c r="J29" i="1" l="1"/>
  <c r="J35" i="1"/>
  <c r="J39" i="1"/>
  <c r="J30" i="1"/>
  <c r="J32" i="1"/>
  <c r="J31" i="1"/>
  <c r="J21" i="1"/>
  <c r="J45" i="1" l="1"/>
  <c r="J63" i="1"/>
  <c r="J37" i="1"/>
  <c r="J36" i="1"/>
  <c r="J40" i="1"/>
  <c r="J43" i="1"/>
  <c r="J49" i="1" l="1"/>
  <c r="J44" i="1"/>
  <c r="J46" i="1"/>
  <c r="J54" i="1" l="1"/>
  <c r="J64" i="1"/>
  <c r="J50" i="1"/>
  <c r="J52" i="1"/>
  <c r="J56" i="1" l="1"/>
  <c r="J60" i="1"/>
  <c r="J53" i="1"/>
  <c r="J61" i="1" l="1"/>
  <c r="J66" i="1" l="1"/>
  <c r="M66" i="1" s="1"/>
  <c r="M90" i="1" s="1"/>
  <c r="M95" i="1" s="1"/>
</calcChain>
</file>

<file path=xl/sharedStrings.xml><?xml version="1.0" encoding="utf-8"?>
<sst xmlns="http://schemas.openxmlformats.org/spreadsheetml/2006/main" count="64" uniqueCount="56">
  <si>
    <t>Employer cost</t>
  </si>
  <si>
    <t>Hourly staff cost</t>
  </si>
  <si>
    <t xml:space="preserve">Working Weeks </t>
  </si>
  <si>
    <t>Weeks Leave (avg)</t>
  </si>
  <si>
    <t>Weeks Training</t>
  </si>
  <si>
    <t>Scale 14</t>
  </si>
  <si>
    <t>Weeks Sick (avg)</t>
  </si>
  <si>
    <t>Scale 13</t>
  </si>
  <si>
    <t>Scale 12</t>
  </si>
  <si>
    <t xml:space="preserve">Productive Weeks </t>
  </si>
  <si>
    <t>Scale 11</t>
  </si>
  <si>
    <t>Hours per Week</t>
  </si>
  <si>
    <t>Scale 6</t>
  </si>
  <si>
    <t>Staff Costs</t>
  </si>
  <si>
    <t>Monthly Hrs</t>
  </si>
  <si>
    <t>Pay Scale</t>
  </si>
  <si>
    <t>Hourly Rate</t>
  </si>
  <si>
    <t xml:space="preserve">Total Cost </t>
  </si>
  <si>
    <t>Reminders</t>
  </si>
  <si>
    <t>Customer Queries</t>
  </si>
  <si>
    <t>Final Notices</t>
  </si>
  <si>
    <t>Summonses</t>
  </si>
  <si>
    <t>Running Summonses</t>
  </si>
  <si>
    <t>Complaint List</t>
  </si>
  <si>
    <t>Court Preparation</t>
  </si>
  <si>
    <t>Court List</t>
  </si>
  <si>
    <t>Evidence for Court</t>
  </si>
  <si>
    <t>Costs only report</t>
  </si>
  <si>
    <t>Attending Court</t>
  </si>
  <si>
    <t>Monthly staff costs</t>
  </si>
  <si>
    <t>Fixed Costs</t>
  </si>
  <si>
    <t>Accommodation Costs</t>
  </si>
  <si>
    <t>Recovery Cost</t>
  </si>
  <si>
    <t>BSU Costs</t>
  </si>
  <si>
    <t>Customer Services Costs</t>
  </si>
  <si>
    <t>Corporate Overheads</t>
  </si>
  <si>
    <t>Training Budget</t>
  </si>
  <si>
    <t>ICT Systems Costs</t>
  </si>
  <si>
    <t>Monthly fixed costs</t>
  </si>
  <si>
    <t>Postage Costs</t>
  </si>
  <si>
    <t>Docs produced</t>
  </si>
  <si>
    <t>Monthly avg</t>
  </si>
  <si>
    <t>Cost per doc</t>
  </si>
  <si>
    <t>Monthly total</t>
  </si>
  <si>
    <t>Reminders &amp; Finals</t>
  </si>
  <si>
    <t>Monthly postage</t>
  </si>
  <si>
    <t>Total cost up to the hearing based on docs</t>
  </si>
  <si>
    <t>Monthly subtotal</t>
  </si>
  <si>
    <t>Court fees</t>
  </si>
  <si>
    <t>Cost per Summons</t>
  </si>
  <si>
    <t>Council Tax Summons Cost Analysis 2025-26</t>
  </si>
  <si>
    <t>2024/25 Salaries</t>
  </si>
  <si>
    <t>Postage for period 1 Apr 2024 to 31 Dec 2024</t>
  </si>
  <si>
    <t>issued between 1 Apr 2024 and 31 Dec 2024</t>
  </si>
  <si>
    <t>Average number of Summonses (first 9 months of 2024/25)</t>
  </si>
  <si>
    <t>Pre-summons Letters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</si>
</sst>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6" formatCode="&quot;£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BFBFBF"/>
      <name val="Arial"/>
      <family val="2"/>
    </font>
    <font>
      <sz val="11"/>
      <color rgb="FFBFBFB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4" fillId="0" borderId="0" xfId="0" applyFont="1"/>
    <xf numFmtId="2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0" applyNumberFormat="1"/>
    <xf numFmtId="166" fontId="1" fillId="0" borderId="1" xfId="0" applyNumberFormat="1" applyFont="1" applyBorder="1"/>
    <xf numFmtId="166" fontId="0" fillId="0" borderId="1" xfId="0" applyNumberFormat="1" applyBorder="1"/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/>
    <xf numFmtId="10" fontId="7" fillId="0" borderId="0" xfId="0" applyNumberFormat="1" applyFont="1"/>
    <xf numFmtId="0" fontId="0" fillId="0" borderId="2" xfId="0" applyBorder="1"/>
    <xf numFmtId="164" fontId="1" fillId="0" borderId="0" xfId="0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 wrapText="1"/>
    </xf>
    <xf numFmtId="1" fontId="0" fillId="0" borderId="0" xfId="0" applyNumberFormat="1" applyAlignment="1">
      <alignment horizontal="right"/>
    </xf>
    <xf numFmtId="3" fontId="0" fillId="0" borderId="0" xfId="0" applyNumberFormat="1"/>
    <xf numFmtId="1" fontId="0" fillId="0" borderId="0" xfId="0" applyNumberFormat="1" applyAlignment="1">
      <alignment vertical="top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20"/>
  <sheetViews>
    <sheetView tabSelected="1" workbookViewId="0">
      <selection activeCell="M95" sqref="M95"/>
    </sheetView>
  </sheetViews>
  <sheetFormatPr defaultRowHeight="14.4" x14ac:dyDescent="0.3"/>
  <cols>
    <col min="2" max="2" width="13.109375" customWidth="1"/>
    <col min="3" max="3" width="13.5546875" customWidth="1"/>
    <col min="4" max="4" width="11.88671875" customWidth="1"/>
    <col min="5" max="5" width="12" customWidth="1"/>
    <col min="7" max="7" width="13.5546875" bestFit="1" customWidth="1"/>
    <col min="8" max="8" width="10.88671875" customWidth="1"/>
    <col min="9" max="9" width="11.109375" customWidth="1"/>
    <col min="10" max="10" width="13.6640625" customWidth="1"/>
    <col min="11" max="11" width="15.33203125" customWidth="1"/>
    <col min="12" max="12" width="29.6640625" customWidth="1"/>
    <col min="13" max="13" width="10.44140625" customWidth="1"/>
    <col min="14" max="14" width="5.5546875" customWidth="1"/>
    <col min="15" max="15" width="10.109375" customWidth="1"/>
    <col min="16" max="16" width="5.6640625" customWidth="1"/>
    <col min="17" max="17" width="24.33203125" customWidth="1"/>
    <col min="18" max="18" width="15" bestFit="1" customWidth="1"/>
  </cols>
  <sheetData>
    <row r="1" spans="2:14" ht="15" thickBot="1" x14ac:dyDescent="0.35">
      <c r="F1" s="34" t="s">
        <v>50</v>
      </c>
      <c r="G1" s="34"/>
      <c r="H1" s="34"/>
      <c r="I1" s="34"/>
    </row>
    <row r="3" spans="2:14" x14ac:dyDescent="0.3">
      <c r="B3" s="18" t="s">
        <v>51</v>
      </c>
    </row>
    <row r="4" spans="2:14" x14ac:dyDescent="0.3">
      <c r="E4" s="19"/>
      <c r="L4" s="14"/>
      <c r="M4" s="14"/>
    </row>
    <row r="5" spans="2:14" x14ac:dyDescent="0.3">
      <c r="C5" s="20" t="s">
        <v>0</v>
      </c>
      <c r="E5" s="21"/>
      <c r="K5" t="s">
        <v>1</v>
      </c>
      <c r="L5" s="2"/>
      <c r="M5" s="2"/>
    </row>
    <row r="6" spans="2:14" x14ac:dyDescent="0.3">
      <c r="E6" s="22"/>
      <c r="F6" t="s">
        <v>2</v>
      </c>
      <c r="H6">
        <v>52</v>
      </c>
      <c r="L6" s="2"/>
      <c r="M6" s="2"/>
    </row>
    <row r="7" spans="2:14" x14ac:dyDescent="0.3">
      <c r="B7" s="19" t="s">
        <v>5</v>
      </c>
      <c r="C7" s="8">
        <v>36152.03</v>
      </c>
      <c r="E7" s="23"/>
      <c r="F7" t="s">
        <v>3</v>
      </c>
      <c r="H7">
        <v>8</v>
      </c>
      <c r="K7" s="8">
        <f>C7/$H$13</f>
        <v>23.263854568854569</v>
      </c>
      <c r="L7" s="8"/>
      <c r="M7" s="8"/>
      <c r="N7" s="3"/>
    </row>
    <row r="8" spans="2:14" x14ac:dyDescent="0.3">
      <c r="B8" s="19" t="s">
        <v>7</v>
      </c>
      <c r="C8" s="8">
        <v>40152.78</v>
      </c>
      <c r="E8" s="23"/>
      <c r="F8" t="s">
        <v>4</v>
      </c>
      <c r="H8">
        <v>1</v>
      </c>
      <c r="K8" s="8">
        <f>C8/$H$13</f>
        <v>25.838339768339768</v>
      </c>
      <c r="L8" s="8"/>
      <c r="M8" s="8"/>
      <c r="N8" s="3"/>
    </row>
    <row r="9" spans="2:14" ht="15" thickBot="1" x14ac:dyDescent="0.35">
      <c r="B9" s="19" t="s">
        <v>8</v>
      </c>
      <c r="C9" s="8">
        <v>43530.400000000001</v>
      </c>
      <c r="E9" s="23"/>
      <c r="F9" s="4" t="s">
        <v>6</v>
      </c>
      <c r="G9" s="4"/>
      <c r="H9" s="4">
        <v>1</v>
      </c>
      <c r="K9" s="8">
        <f>C9/$H$13</f>
        <v>28.011840411840414</v>
      </c>
      <c r="L9" s="8"/>
      <c r="M9" s="8"/>
      <c r="N9" s="3"/>
    </row>
    <row r="10" spans="2:14" ht="15" thickBot="1" x14ac:dyDescent="0.35">
      <c r="B10" s="19" t="s">
        <v>10</v>
      </c>
      <c r="C10" s="8">
        <v>53861.71</v>
      </c>
      <c r="E10" s="23"/>
      <c r="F10" s="24"/>
      <c r="G10" s="24"/>
      <c r="H10" s="24">
        <f>H6-H7-H8-H9</f>
        <v>42</v>
      </c>
      <c r="K10" s="8">
        <f>C10/$H$13</f>
        <v>34.660045045045045</v>
      </c>
      <c r="L10" s="8"/>
      <c r="M10" s="8"/>
      <c r="N10" s="3"/>
    </row>
    <row r="11" spans="2:14" x14ac:dyDescent="0.3">
      <c r="B11" s="19" t="s">
        <v>12</v>
      </c>
      <c r="C11" s="8">
        <v>72143.11</v>
      </c>
      <c r="E11" s="23"/>
      <c r="F11" t="s">
        <v>9</v>
      </c>
      <c r="H11">
        <f>H10</f>
        <v>42</v>
      </c>
      <c r="K11" s="8">
        <f>C11/$H$13</f>
        <v>46.42413770913771</v>
      </c>
      <c r="L11" s="8"/>
      <c r="M11" s="8"/>
      <c r="N11" s="3"/>
    </row>
    <row r="12" spans="2:14" ht="15" thickBot="1" x14ac:dyDescent="0.35">
      <c r="E12" s="23"/>
      <c r="F12" s="4" t="s">
        <v>11</v>
      </c>
      <c r="G12" s="4"/>
      <c r="H12" s="4">
        <v>37</v>
      </c>
    </row>
    <row r="13" spans="2:14" ht="15" thickBot="1" x14ac:dyDescent="0.35">
      <c r="E13" s="23"/>
      <c r="F13" s="24"/>
      <c r="G13" s="24"/>
      <c r="H13" s="24">
        <f>H11*H12</f>
        <v>1554</v>
      </c>
    </row>
    <row r="14" spans="2:14" x14ac:dyDescent="0.3">
      <c r="B14" s="19"/>
      <c r="C14" s="25"/>
      <c r="D14" s="8"/>
      <c r="E14" s="26"/>
      <c r="G14" s="8"/>
      <c r="H14" s="8"/>
      <c r="I14" s="3"/>
    </row>
    <row r="15" spans="2:14" x14ac:dyDescent="0.3">
      <c r="B15" s="19"/>
      <c r="C15" s="25"/>
      <c r="D15" s="8"/>
      <c r="E15" s="26"/>
      <c r="G15" s="8"/>
      <c r="H15" s="8"/>
      <c r="I15" s="3"/>
    </row>
    <row r="16" spans="2:14" x14ac:dyDescent="0.3">
      <c r="B16" s="1" t="s">
        <v>13</v>
      </c>
    </row>
    <row r="18" spans="2:11" x14ac:dyDescent="0.3">
      <c r="B18" s="5"/>
      <c r="E18" s="5" t="s">
        <v>14</v>
      </c>
      <c r="G18" s="5" t="s">
        <v>15</v>
      </c>
      <c r="H18" s="5" t="s">
        <v>16</v>
      </c>
      <c r="J18" s="5" t="s">
        <v>17</v>
      </c>
    </row>
    <row r="20" spans="2:11" x14ac:dyDescent="0.3">
      <c r="B20" s="5" t="s">
        <v>18</v>
      </c>
      <c r="H20" s="8"/>
      <c r="J20" s="8"/>
      <c r="K20" s="8"/>
    </row>
    <row r="21" spans="2:11" x14ac:dyDescent="0.3">
      <c r="B21" t="s">
        <v>19</v>
      </c>
      <c r="E21">
        <v>120</v>
      </c>
      <c r="G21">
        <v>14</v>
      </c>
      <c r="H21" s="8">
        <f>K7</f>
        <v>23.263854568854569</v>
      </c>
      <c r="J21" s="8">
        <f>E21*H21</f>
        <v>2791.6625482625482</v>
      </c>
      <c r="K21" s="8"/>
    </row>
    <row r="22" spans="2:11" x14ac:dyDescent="0.3">
      <c r="E22">
        <v>10</v>
      </c>
      <c r="G22">
        <v>13</v>
      </c>
      <c r="H22" s="8">
        <f>K8</f>
        <v>25.838339768339768</v>
      </c>
      <c r="J22" s="8">
        <f t="shared" ref="J22:J64" si="0">E22*H22</f>
        <v>258.38339768339767</v>
      </c>
      <c r="K22" s="8"/>
    </row>
    <row r="23" spans="2:11" x14ac:dyDescent="0.3">
      <c r="E23">
        <v>5</v>
      </c>
      <c r="G23">
        <v>12</v>
      </c>
      <c r="H23" s="8">
        <f>K9</f>
        <v>28.011840411840414</v>
      </c>
      <c r="J23" s="8">
        <f t="shared" si="0"/>
        <v>140.05920205920208</v>
      </c>
      <c r="K23" s="8"/>
    </row>
    <row r="24" spans="2:11" x14ac:dyDescent="0.3">
      <c r="E24">
        <v>5</v>
      </c>
      <c r="G24">
        <v>11</v>
      </c>
      <c r="H24" s="8">
        <f>K10</f>
        <v>34.660045045045045</v>
      </c>
      <c r="J24" s="8">
        <f t="shared" si="0"/>
        <v>173.30022522522523</v>
      </c>
      <c r="K24" s="8"/>
    </row>
    <row r="25" spans="2:11" x14ac:dyDescent="0.3">
      <c r="E25">
        <v>2</v>
      </c>
      <c r="G25">
        <v>6</v>
      </c>
      <c r="H25" s="8">
        <f>K11</f>
        <v>46.42413770913771</v>
      </c>
      <c r="J25" s="8">
        <f t="shared" si="0"/>
        <v>92.848275418275421</v>
      </c>
      <c r="K25" s="8"/>
    </row>
    <row r="26" spans="2:11" x14ac:dyDescent="0.3">
      <c r="H26" s="8"/>
      <c r="J26" s="8"/>
      <c r="K26" s="8"/>
    </row>
    <row r="27" spans="2:11" x14ac:dyDescent="0.3">
      <c r="B27" s="5" t="s">
        <v>20</v>
      </c>
      <c r="H27" s="8"/>
      <c r="J27" s="8"/>
      <c r="K27" s="8"/>
    </row>
    <row r="28" spans="2:11" x14ac:dyDescent="0.3">
      <c r="B28" t="s">
        <v>19</v>
      </c>
      <c r="E28">
        <v>40</v>
      </c>
      <c r="G28">
        <v>14</v>
      </c>
      <c r="H28" s="8">
        <f>K7</f>
        <v>23.263854568854569</v>
      </c>
      <c r="J28" s="8">
        <f t="shared" si="0"/>
        <v>930.55418275418276</v>
      </c>
      <c r="K28" s="8"/>
    </row>
    <row r="29" spans="2:11" x14ac:dyDescent="0.3">
      <c r="E29">
        <v>5</v>
      </c>
      <c r="G29">
        <v>13</v>
      </c>
      <c r="H29" s="8">
        <f>K8</f>
        <v>25.838339768339768</v>
      </c>
      <c r="J29" s="8">
        <f t="shared" si="0"/>
        <v>129.19169884169884</v>
      </c>
      <c r="K29" s="8"/>
    </row>
    <row r="30" spans="2:11" x14ac:dyDescent="0.3">
      <c r="E30">
        <v>5</v>
      </c>
      <c r="G30">
        <v>12</v>
      </c>
      <c r="H30" s="8">
        <f>K9</f>
        <v>28.011840411840414</v>
      </c>
      <c r="J30" s="8">
        <f t="shared" si="0"/>
        <v>140.05920205920208</v>
      </c>
      <c r="K30" s="8"/>
    </row>
    <row r="31" spans="2:11" x14ac:dyDescent="0.3">
      <c r="E31">
        <v>5</v>
      </c>
      <c r="G31">
        <v>11</v>
      </c>
      <c r="H31" s="8">
        <f>K10</f>
        <v>34.660045045045045</v>
      </c>
      <c r="J31" s="8">
        <f t="shared" si="0"/>
        <v>173.30022522522523</v>
      </c>
      <c r="K31" s="8"/>
    </row>
    <row r="32" spans="2:11" x14ac:dyDescent="0.3">
      <c r="E32">
        <v>2</v>
      </c>
      <c r="G32">
        <v>6</v>
      </c>
      <c r="H32" s="8">
        <f>K11</f>
        <v>46.42413770913771</v>
      </c>
      <c r="J32" s="8">
        <f t="shared" si="0"/>
        <v>92.848275418275421</v>
      </c>
      <c r="K32" s="8"/>
    </row>
    <row r="33" spans="2:11" x14ac:dyDescent="0.3">
      <c r="H33" s="8"/>
      <c r="J33" s="8"/>
      <c r="K33" s="8"/>
    </row>
    <row r="34" spans="2:11" x14ac:dyDescent="0.3">
      <c r="B34" s="5" t="s">
        <v>21</v>
      </c>
      <c r="J34" s="8"/>
      <c r="K34" s="8"/>
    </row>
    <row r="35" spans="2:11" x14ac:dyDescent="0.3">
      <c r="B35" t="s">
        <v>22</v>
      </c>
      <c r="E35">
        <v>2</v>
      </c>
      <c r="G35">
        <v>13</v>
      </c>
      <c r="H35" s="8">
        <f>K8</f>
        <v>25.838339768339768</v>
      </c>
      <c r="J35" s="8">
        <f t="shared" si="0"/>
        <v>51.676679536679536</v>
      </c>
      <c r="K35" s="8"/>
    </row>
    <row r="36" spans="2:11" x14ac:dyDescent="0.3">
      <c r="E36">
        <v>1</v>
      </c>
      <c r="G36">
        <v>12</v>
      </c>
      <c r="H36" s="8">
        <f>K9</f>
        <v>28.011840411840414</v>
      </c>
      <c r="J36" s="8">
        <f t="shared" si="0"/>
        <v>28.011840411840414</v>
      </c>
      <c r="K36" s="8"/>
    </row>
    <row r="37" spans="2:11" x14ac:dyDescent="0.3">
      <c r="E37">
        <v>0.5</v>
      </c>
      <c r="G37">
        <v>6</v>
      </c>
      <c r="H37" s="8">
        <f>K11</f>
        <v>46.42413770913771</v>
      </c>
      <c r="J37" s="8">
        <f t="shared" si="0"/>
        <v>23.212068854568855</v>
      </c>
      <c r="K37" s="8"/>
    </row>
    <row r="38" spans="2:11" x14ac:dyDescent="0.3">
      <c r="H38" s="8"/>
      <c r="J38" s="8"/>
      <c r="K38" s="8"/>
    </row>
    <row r="39" spans="2:11" x14ac:dyDescent="0.3">
      <c r="B39" t="s">
        <v>23</v>
      </c>
      <c r="E39">
        <v>2.5</v>
      </c>
      <c r="G39">
        <v>13</v>
      </c>
      <c r="H39" s="8">
        <f>K8</f>
        <v>25.838339768339768</v>
      </c>
      <c r="J39" s="8">
        <f t="shared" si="0"/>
        <v>64.595849420849419</v>
      </c>
      <c r="K39" s="8"/>
    </row>
    <row r="40" spans="2:11" x14ac:dyDescent="0.3">
      <c r="E40">
        <v>1</v>
      </c>
      <c r="G40">
        <v>12</v>
      </c>
      <c r="H40" s="8">
        <f>K9</f>
        <v>28.011840411840414</v>
      </c>
      <c r="J40" s="8">
        <f t="shared" si="0"/>
        <v>28.011840411840414</v>
      </c>
      <c r="K40" s="8"/>
    </row>
    <row r="41" spans="2:11" x14ac:dyDescent="0.3">
      <c r="H41" s="8"/>
      <c r="J41" s="8"/>
      <c r="K41" s="8"/>
    </row>
    <row r="42" spans="2:11" x14ac:dyDescent="0.3">
      <c r="B42" t="s">
        <v>19</v>
      </c>
      <c r="E42">
        <v>100</v>
      </c>
      <c r="G42">
        <v>14</v>
      </c>
      <c r="H42" s="8">
        <f>K7</f>
        <v>23.263854568854569</v>
      </c>
      <c r="J42" s="8">
        <f t="shared" si="0"/>
        <v>2326.3854568854567</v>
      </c>
      <c r="K42" s="8"/>
    </row>
    <row r="43" spans="2:11" x14ac:dyDescent="0.3">
      <c r="E43">
        <v>12</v>
      </c>
      <c r="G43">
        <v>13</v>
      </c>
      <c r="H43" s="8">
        <f>K8</f>
        <v>25.838339768339768</v>
      </c>
      <c r="J43" s="8">
        <f t="shared" si="0"/>
        <v>310.06007722007723</v>
      </c>
      <c r="K43" s="8"/>
    </row>
    <row r="44" spans="2:11" x14ac:dyDescent="0.3">
      <c r="E44">
        <v>12</v>
      </c>
      <c r="G44">
        <v>12</v>
      </c>
      <c r="H44" s="8">
        <f>K9</f>
        <v>28.011840411840414</v>
      </c>
      <c r="J44" s="8">
        <f t="shared" si="0"/>
        <v>336.14208494208498</v>
      </c>
      <c r="K44" s="8"/>
    </row>
    <row r="45" spans="2:11" x14ac:dyDescent="0.3">
      <c r="E45">
        <v>10</v>
      </c>
      <c r="G45">
        <v>11</v>
      </c>
      <c r="H45" s="8">
        <f>K10</f>
        <v>34.660045045045045</v>
      </c>
      <c r="J45" s="8">
        <f t="shared" si="0"/>
        <v>346.60045045045047</v>
      </c>
      <c r="K45" s="8"/>
    </row>
    <row r="46" spans="2:11" x14ac:dyDescent="0.3">
      <c r="E46">
        <v>4</v>
      </c>
      <c r="G46">
        <v>6</v>
      </c>
      <c r="H46" s="8">
        <f>K11</f>
        <v>46.42413770913771</v>
      </c>
      <c r="J46" s="8">
        <f t="shared" si="0"/>
        <v>185.69655083655084</v>
      </c>
      <c r="K46" s="8"/>
    </row>
    <row r="47" spans="2:11" x14ac:dyDescent="0.3">
      <c r="H47" s="8"/>
      <c r="J47" s="8"/>
      <c r="K47" s="8"/>
    </row>
    <row r="48" spans="2:11" x14ac:dyDescent="0.3">
      <c r="B48" s="5" t="s">
        <v>24</v>
      </c>
      <c r="H48" s="8"/>
      <c r="J48" s="8"/>
      <c r="K48" s="8"/>
    </row>
    <row r="49" spans="2:11" x14ac:dyDescent="0.3">
      <c r="B49" t="s">
        <v>25</v>
      </c>
      <c r="E49">
        <v>2</v>
      </c>
      <c r="G49">
        <v>13</v>
      </c>
      <c r="H49" s="8">
        <f>K8</f>
        <v>25.838339768339768</v>
      </c>
      <c r="J49" s="8">
        <f t="shared" si="0"/>
        <v>51.676679536679536</v>
      </c>
      <c r="K49" s="8"/>
    </row>
    <row r="50" spans="2:11" x14ac:dyDescent="0.3">
      <c r="E50">
        <v>1</v>
      </c>
      <c r="G50">
        <v>12</v>
      </c>
      <c r="H50" s="8">
        <f>K9</f>
        <v>28.011840411840414</v>
      </c>
      <c r="J50" s="8">
        <f t="shared" si="0"/>
        <v>28.011840411840414</v>
      </c>
      <c r="K50" s="8"/>
    </row>
    <row r="51" spans="2:11" x14ac:dyDescent="0.3">
      <c r="H51" s="8"/>
      <c r="J51" s="8"/>
      <c r="K51" s="8"/>
    </row>
    <row r="52" spans="2:11" x14ac:dyDescent="0.3">
      <c r="B52" t="s">
        <v>26</v>
      </c>
      <c r="E52">
        <v>2</v>
      </c>
      <c r="G52">
        <v>13</v>
      </c>
      <c r="H52" s="8">
        <f>K8</f>
        <v>25.838339768339768</v>
      </c>
      <c r="J52" s="8">
        <f t="shared" si="0"/>
        <v>51.676679536679536</v>
      </c>
      <c r="K52" s="8"/>
    </row>
    <row r="53" spans="2:11" x14ac:dyDescent="0.3">
      <c r="E53">
        <v>2</v>
      </c>
      <c r="G53">
        <v>12</v>
      </c>
      <c r="H53" s="8">
        <f>K9</f>
        <v>28.011840411840414</v>
      </c>
      <c r="J53" s="8">
        <f t="shared" si="0"/>
        <v>56.023680823680827</v>
      </c>
      <c r="K53" s="8"/>
    </row>
    <row r="54" spans="2:11" x14ac:dyDescent="0.3">
      <c r="E54">
        <v>1</v>
      </c>
      <c r="G54">
        <v>6</v>
      </c>
      <c r="H54" s="8">
        <f>K11</f>
        <v>46.42413770913771</v>
      </c>
      <c r="J54" s="8">
        <f t="shared" si="0"/>
        <v>46.42413770913771</v>
      </c>
      <c r="K54" s="8"/>
    </row>
    <row r="55" spans="2:11" x14ac:dyDescent="0.3">
      <c r="H55" s="8"/>
      <c r="J55" s="8"/>
      <c r="K55" s="8"/>
    </row>
    <row r="56" spans="2:11" x14ac:dyDescent="0.3">
      <c r="B56" t="s">
        <v>27</v>
      </c>
      <c r="E56">
        <v>2</v>
      </c>
      <c r="G56">
        <v>13</v>
      </c>
      <c r="H56" s="8">
        <f>K8</f>
        <v>25.838339768339768</v>
      </c>
      <c r="J56" s="8">
        <f t="shared" si="0"/>
        <v>51.676679536679536</v>
      </c>
      <c r="K56" s="8"/>
    </row>
    <row r="57" spans="2:11" x14ac:dyDescent="0.3">
      <c r="E57">
        <v>1</v>
      </c>
      <c r="G57">
        <v>12</v>
      </c>
      <c r="H57" s="8">
        <f>K9</f>
        <v>28.011840411840414</v>
      </c>
      <c r="J57" s="8">
        <f t="shared" si="0"/>
        <v>28.011840411840414</v>
      </c>
      <c r="K57" s="8"/>
    </row>
    <row r="58" spans="2:11" x14ac:dyDescent="0.3">
      <c r="H58" s="8"/>
      <c r="J58" s="8"/>
      <c r="K58" s="8"/>
    </row>
    <row r="59" spans="2:11" x14ac:dyDescent="0.3">
      <c r="B59" s="5" t="s">
        <v>28</v>
      </c>
      <c r="H59" s="8"/>
      <c r="J59" s="8"/>
      <c r="K59" s="8"/>
    </row>
    <row r="60" spans="2:11" x14ac:dyDescent="0.3">
      <c r="E60">
        <v>4</v>
      </c>
      <c r="G60">
        <v>14</v>
      </c>
      <c r="H60" s="8">
        <f>K7</f>
        <v>23.263854568854569</v>
      </c>
      <c r="J60" s="8">
        <f t="shared" si="0"/>
        <v>93.055418275418276</v>
      </c>
      <c r="K60" s="8"/>
    </row>
    <row r="61" spans="2:11" x14ac:dyDescent="0.3">
      <c r="E61">
        <v>4</v>
      </c>
      <c r="G61">
        <v>13</v>
      </c>
      <c r="H61" s="8">
        <f>K8</f>
        <v>25.838339768339768</v>
      </c>
      <c r="J61" s="8">
        <f t="shared" si="0"/>
        <v>103.35335907335907</v>
      </c>
      <c r="K61" s="8"/>
    </row>
    <row r="62" spans="2:11" x14ac:dyDescent="0.3">
      <c r="E62">
        <v>2</v>
      </c>
      <c r="G62">
        <v>12</v>
      </c>
      <c r="H62" s="8">
        <f>K9</f>
        <v>28.011840411840414</v>
      </c>
      <c r="J62" s="8">
        <f t="shared" si="0"/>
        <v>56.023680823680827</v>
      </c>
      <c r="K62" s="8"/>
    </row>
    <row r="63" spans="2:11" x14ac:dyDescent="0.3">
      <c r="E63">
        <v>2</v>
      </c>
      <c r="G63">
        <v>11</v>
      </c>
      <c r="H63" s="8">
        <f>K10</f>
        <v>34.660045045045045</v>
      </c>
      <c r="J63" s="8">
        <f t="shared" si="0"/>
        <v>69.32009009009009</v>
      </c>
      <c r="K63" s="8"/>
    </row>
    <row r="64" spans="2:11" x14ac:dyDescent="0.3">
      <c r="E64">
        <v>1</v>
      </c>
      <c r="G64">
        <v>6</v>
      </c>
      <c r="H64" s="8">
        <f>K11</f>
        <v>46.42413770913771</v>
      </c>
      <c r="J64" s="8">
        <f t="shared" si="0"/>
        <v>46.42413770913771</v>
      </c>
      <c r="K64" s="8"/>
    </row>
    <row r="65" spans="2:19" ht="15" thickBot="1" x14ac:dyDescent="0.35">
      <c r="E65" s="4"/>
      <c r="H65" s="8"/>
      <c r="J65" s="9"/>
      <c r="K65" s="8"/>
    </row>
    <row r="66" spans="2:19" x14ac:dyDescent="0.3">
      <c r="E66">
        <f>SUM(E21:E65)</f>
        <v>368</v>
      </c>
      <c r="J66" s="8">
        <f>SUM(J21:J65)</f>
        <v>9304.2783558558567</v>
      </c>
      <c r="K66" s="8"/>
      <c r="L66" s="11" t="s">
        <v>29</v>
      </c>
      <c r="M66" s="15">
        <f>J66</f>
        <v>9304.2783558558567</v>
      </c>
    </row>
    <row r="67" spans="2:19" x14ac:dyDescent="0.3">
      <c r="J67" s="8"/>
      <c r="K67" s="8"/>
      <c r="L67" s="11"/>
      <c r="M67" s="15"/>
    </row>
    <row r="68" spans="2:19" x14ac:dyDescent="0.3">
      <c r="J68" s="8"/>
      <c r="L68" s="11"/>
      <c r="S68" s="8"/>
    </row>
    <row r="69" spans="2:19" x14ac:dyDescent="0.3">
      <c r="B69" s="1" t="s">
        <v>30</v>
      </c>
      <c r="J69" s="8"/>
      <c r="L69" s="11"/>
      <c r="S69" s="8"/>
    </row>
    <row r="70" spans="2:19" x14ac:dyDescent="0.3">
      <c r="J70" s="8"/>
      <c r="L70" s="11"/>
    </row>
    <row r="71" spans="2:19" x14ac:dyDescent="0.3">
      <c r="B71" t="s">
        <v>31</v>
      </c>
      <c r="E71" s="15">
        <v>92312.14</v>
      </c>
      <c r="G71" s="27" t="s">
        <v>32</v>
      </c>
      <c r="H71" s="28">
        <v>0.35</v>
      </c>
      <c r="J71" s="15">
        <f t="shared" ref="J71:J76" si="1">H71*E71</f>
        <v>32309.248999999996</v>
      </c>
      <c r="L71" s="11"/>
      <c r="P71" s="8"/>
    </row>
    <row r="72" spans="2:19" x14ac:dyDescent="0.3">
      <c r="B72" t="s">
        <v>33</v>
      </c>
      <c r="E72" s="15">
        <v>57768.26</v>
      </c>
      <c r="G72" s="27" t="s">
        <v>32</v>
      </c>
      <c r="H72" s="28">
        <v>0.35</v>
      </c>
      <c r="J72" s="15">
        <f t="shared" si="1"/>
        <v>20218.891</v>
      </c>
      <c r="L72" s="11"/>
      <c r="P72" s="8"/>
    </row>
    <row r="73" spans="2:19" x14ac:dyDescent="0.3">
      <c r="B73" t="s">
        <v>34</v>
      </c>
      <c r="E73" s="15">
        <v>352359.88</v>
      </c>
      <c r="G73" s="27" t="s">
        <v>32</v>
      </c>
      <c r="H73" s="28">
        <v>0.35</v>
      </c>
      <c r="J73" s="15">
        <f t="shared" si="1"/>
        <v>123325.958</v>
      </c>
      <c r="L73" s="11"/>
      <c r="P73" s="8"/>
    </row>
    <row r="74" spans="2:19" x14ac:dyDescent="0.3">
      <c r="B74" t="s">
        <v>35</v>
      </c>
      <c r="E74" s="15">
        <v>236714.97</v>
      </c>
      <c r="G74" s="27" t="s">
        <v>32</v>
      </c>
      <c r="H74" s="28">
        <v>0.35</v>
      </c>
      <c r="J74" s="15">
        <f t="shared" si="1"/>
        <v>82850.239499999996</v>
      </c>
      <c r="L74" s="11"/>
      <c r="P74" s="8"/>
    </row>
    <row r="75" spans="2:19" x14ac:dyDescent="0.3">
      <c r="B75" t="s">
        <v>36</v>
      </c>
      <c r="E75" s="15">
        <v>8432.08</v>
      </c>
      <c r="G75" s="27" t="s">
        <v>32</v>
      </c>
      <c r="H75" s="28">
        <v>0.35</v>
      </c>
      <c r="J75" s="15">
        <f t="shared" si="1"/>
        <v>2951.2279999999996</v>
      </c>
      <c r="L75" s="11"/>
      <c r="P75" s="8"/>
    </row>
    <row r="76" spans="2:19" ht="15" thickBot="1" x14ac:dyDescent="0.35">
      <c r="B76" t="s">
        <v>37</v>
      </c>
      <c r="E76" s="17">
        <v>212650.51</v>
      </c>
      <c r="G76" s="27" t="s">
        <v>32</v>
      </c>
      <c r="H76" s="28">
        <v>0.35</v>
      </c>
      <c r="J76" s="17">
        <f t="shared" si="1"/>
        <v>74427.678499999995</v>
      </c>
      <c r="L76" s="11"/>
      <c r="P76" s="8"/>
    </row>
    <row r="77" spans="2:19" x14ac:dyDescent="0.3">
      <c r="E77" s="15">
        <f>SUM(E71:E76)</f>
        <v>960237.84</v>
      </c>
      <c r="J77" s="15">
        <f>SUM(J71:J76)</f>
        <v>336083.24400000001</v>
      </c>
      <c r="L77" s="11" t="s">
        <v>38</v>
      </c>
      <c r="M77" s="15">
        <f>J77/12</f>
        <v>28006.937000000002</v>
      </c>
      <c r="P77" s="8"/>
    </row>
    <row r="78" spans="2:19" x14ac:dyDescent="0.3">
      <c r="E78" s="15"/>
      <c r="J78" s="15"/>
      <c r="L78" s="11"/>
      <c r="M78" s="15"/>
      <c r="P78" s="8"/>
    </row>
    <row r="79" spans="2:19" x14ac:dyDescent="0.3">
      <c r="J79" s="6"/>
      <c r="L79" s="11"/>
    </row>
    <row r="80" spans="2:19" x14ac:dyDescent="0.3">
      <c r="B80" s="1" t="s">
        <v>39</v>
      </c>
      <c r="J80" s="6"/>
      <c r="L80" s="11"/>
    </row>
    <row r="81" spans="2:19" x14ac:dyDescent="0.3">
      <c r="B81" s="1"/>
      <c r="J81" s="6"/>
      <c r="L81" s="11"/>
    </row>
    <row r="82" spans="2:19" ht="29.25" customHeight="1" x14ac:dyDescent="0.3">
      <c r="B82" s="33" t="s">
        <v>52</v>
      </c>
      <c r="C82" s="33"/>
      <c r="D82" s="5"/>
      <c r="E82" s="29" t="s">
        <v>40</v>
      </c>
      <c r="F82" s="29" t="s">
        <v>41</v>
      </c>
      <c r="G82" s="29" t="s">
        <v>42</v>
      </c>
      <c r="H82" s="29" t="s">
        <v>43</v>
      </c>
      <c r="I82" s="29"/>
      <c r="L82" s="11"/>
    </row>
    <row r="83" spans="2:19" x14ac:dyDescent="0.3">
      <c r="B83" s="5"/>
      <c r="C83" s="5"/>
      <c r="D83" s="5"/>
      <c r="E83" s="5"/>
      <c r="F83" s="5"/>
      <c r="G83" s="5"/>
      <c r="I83" s="5"/>
    </row>
    <row r="84" spans="2:19" x14ac:dyDescent="0.3">
      <c r="B84" t="s">
        <v>44</v>
      </c>
      <c r="E84">
        <v>14667</v>
      </c>
      <c r="F84" s="30">
        <f>E84/9</f>
        <v>1629.6666666666667</v>
      </c>
      <c r="G84" s="8">
        <v>0.70399999999999996</v>
      </c>
      <c r="H84" s="8">
        <f>F84*G84</f>
        <v>1147.2853333333333</v>
      </c>
      <c r="I84" s="8"/>
    </row>
    <row r="85" spans="2:19" x14ac:dyDescent="0.3">
      <c r="B85" t="s">
        <v>55</v>
      </c>
      <c r="E85">
        <v>798</v>
      </c>
      <c r="F85" s="30">
        <f>E85/9</f>
        <v>88.666666666666671</v>
      </c>
      <c r="G85" s="8">
        <v>0.70399999999999996</v>
      </c>
      <c r="H85" s="8">
        <f>F85*G85</f>
        <v>62.42133333333333</v>
      </c>
      <c r="I85" s="8"/>
    </row>
    <row r="86" spans="2:19" ht="15" thickBot="1" x14ac:dyDescent="0.35">
      <c r="B86" t="s">
        <v>21</v>
      </c>
      <c r="E86">
        <v>3835</v>
      </c>
      <c r="F86" s="30">
        <f>E86/9</f>
        <v>426.11111111111109</v>
      </c>
      <c r="G86" s="8">
        <v>0.70399999999999996</v>
      </c>
      <c r="H86" s="9">
        <f>F86*G86</f>
        <v>299.98222222222216</v>
      </c>
      <c r="I86" s="8"/>
      <c r="O86" s="7"/>
      <c r="P86" s="7"/>
    </row>
    <row r="87" spans="2:19" x14ac:dyDescent="0.3">
      <c r="H87" s="8">
        <f>SUM(H84:H86)</f>
        <v>1509.6888888888886</v>
      </c>
      <c r="J87" s="6"/>
      <c r="L87" s="11" t="s">
        <v>45</v>
      </c>
      <c r="M87" s="15">
        <f>H87</f>
        <v>1509.6888888888886</v>
      </c>
    </row>
    <row r="88" spans="2:19" x14ac:dyDescent="0.3">
      <c r="B88" t="s">
        <v>46</v>
      </c>
      <c r="H88" s="31"/>
      <c r="J88" s="6"/>
      <c r="L88" s="11"/>
    </row>
    <row r="89" spans="2:19" ht="15" thickBot="1" x14ac:dyDescent="0.35">
      <c r="B89" t="s">
        <v>53</v>
      </c>
      <c r="J89" s="6"/>
      <c r="L89" s="13"/>
      <c r="M89" s="4"/>
      <c r="S89" s="8"/>
    </row>
    <row r="90" spans="2:19" ht="15" customHeight="1" x14ac:dyDescent="0.3">
      <c r="J90" s="6"/>
      <c r="L90" s="11" t="s">
        <v>47</v>
      </c>
      <c r="M90" s="15">
        <f>M66+M77+M87</f>
        <v>38820.904244744743</v>
      </c>
    </row>
    <row r="91" spans="2:19" x14ac:dyDescent="0.3">
      <c r="J91" s="6"/>
    </row>
    <row r="92" spans="2:19" x14ac:dyDescent="0.3">
      <c r="J92" s="6"/>
      <c r="L92" t="s">
        <v>48</v>
      </c>
      <c r="M92" s="15">
        <f>M93/2</f>
        <v>125.77777777777777</v>
      </c>
    </row>
    <row r="93" spans="2:19" ht="33" customHeight="1" x14ac:dyDescent="0.3">
      <c r="J93" s="6"/>
      <c r="L93" s="12" t="s">
        <v>54</v>
      </c>
      <c r="M93" s="32">
        <f>2264/9</f>
        <v>251.55555555555554</v>
      </c>
    </row>
    <row r="94" spans="2:19" ht="15" thickBot="1" x14ac:dyDescent="0.35">
      <c r="L94" s="4"/>
      <c r="M94" s="4"/>
    </row>
    <row r="95" spans="2:19" ht="15" thickBot="1" x14ac:dyDescent="0.35">
      <c r="L95" s="10" t="s">
        <v>49</v>
      </c>
      <c r="M95" s="16">
        <f>(M90+M92)/M93</f>
        <v>154.82338259836692</v>
      </c>
    </row>
    <row r="116" s="1" customFormat="1" x14ac:dyDescent="0.3"/>
    <row r="119" s="1" customFormat="1" x14ac:dyDescent="0.3"/>
    <row r="120" s="1" customFormat="1" x14ac:dyDescent="0.3"/>
  </sheetData>
  <mergeCells count="2">
    <mergeCell ref="B82:C82"/>
    <mergeCell ref="F1:I1"/>
  </mergeCells>
  <pageMargins left="0.25" right="0.25" top="0.75" bottom="0.75" header="0.3" footer="0.3"/>
  <pageSetup paperSize="9" scale="82" fitToHeight="0" orientation="landscape" r:id="rId1"/>
  <headerFooter>
    <oddHeader>&amp;C&amp;"Calibri"&amp;12&amp;K000000OFFICIAL&amp;1#_x000D_&amp;"Calibri"&amp;11&amp;K000000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Rushcliffe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Council Tax Summons Costs 2025-26</dc:title>
  <dc:subject>Summons costs</dc:subject>
  <dc:creator>Richard Bovey</dc:creator>
  <cp:keywords/>
  <dc:description/>
  <cp:lastModifiedBy>Ian Meader</cp:lastModifiedBy>
  <cp:revision/>
  <cp:lastPrinted>2023-05-10T08:27:28Z</cp:lastPrinted>
  <dcterms:created xsi:type="dcterms:W3CDTF">2018-08-16T13:39:07Z</dcterms:created>
  <dcterms:modified xsi:type="dcterms:W3CDTF">2026-01-07T16:09:42Z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2023-05-10T08:15:09Z</vt:lpwstr>
  </property>
  <property fmtid="{D5CDD505-2E9C-101B-9397-08002B2CF9AE}" pid="4" name="MSIP_Label_82605bbf-3f5a-4d11-995a-ab0e71eef3db_Method">
    <vt:lpwstr>Privileged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f8561f86-85bd-4b9d-bfec-ccf92381d4af</vt:lpwstr>
  </property>
  <property fmtid="{D5CDD505-2E9C-101B-9397-08002B2CF9AE}" pid="8" name="MSIP_Label_82605bbf-3f5a-4d11-995a-ab0e71eef3db_ContentBits">
    <vt:lpwstr>1</vt:lpwstr>
  </property>
</Properties>
</file>